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9065" windowHeight="8430" tabRatio="498" activeTab="0"/>
  </bookViews>
  <sheets>
    <sheet name="Титульный" sheetId="1" r:id="rId1"/>
    <sheet name="м8" sheetId="2" r:id="rId2"/>
    <sheet name="ж8" sheetId="3" r:id="rId3"/>
    <sheet name="м4" sheetId="4" r:id="rId4"/>
    <sheet name="ж4" sheetId="5" r:id="rId5"/>
    <sheet name="м2" sheetId="6" r:id="rId6"/>
    <sheet name="ж2" sheetId="7" r:id="rId7"/>
  </sheets>
  <definedNames>
    <definedName name="_xlnm._FilterDatabase" localSheetId="6" hidden="1">'ж2'!$A$5:$J$73</definedName>
    <definedName name="_xlnm._FilterDatabase" localSheetId="4" hidden="1">'ж4'!$A$5:$J$116</definedName>
    <definedName name="_xlnm._FilterDatabase" localSheetId="2" hidden="1">'ж8'!$A$5:$J$35</definedName>
    <definedName name="_xlnm._FilterDatabase" localSheetId="5" hidden="1">'м2'!$A$5:$J$85</definedName>
    <definedName name="_xlnm._FilterDatabase" localSheetId="3" hidden="1">'м4'!$A$5:$J$120</definedName>
    <definedName name="_xlnm._FilterDatabase" localSheetId="1" hidden="1">'м8'!$A$5:$J$62</definedName>
    <definedName name="wrn.Распечатка._.финишки." localSheetId="6" hidden="1">{#N/A,#N/A,TRUE,"Ф"}</definedName>
    <definedName name="wrn.Распечатка._.финишки." localSheetId="4" hidden="1">{#N/A,#N/A,TRUE,"Ф"}</definedName>
    <definedName name="wrn.Распечатка._.финишки." localSheetId="2" hidden="1">{#N/A,#N/A,TRUE,"Ф"}</definedName>
    <definedName name="wrn.Распечатка._.финишки." localSheetId="5" hidden="1">{#N/A,#N/A,TRUE,"Ф"}</definedName>
    <definedName name="wrn.Распечатка._.финишки." localSheetId="3" hidden="1">{#N/A,#N/A,TRUE,"Ф"}</definedName>
    <definedName name="wrn.Распечатка._.финишки." localSheetId="1" hidden="1">{#N/A,#N/A,TRUE,"Ф"}</definedName>
    <definedName name="wrn.Распечатка._.финишки." hidden="1">{#N/A,#N/A,TRUE,"Ф"}</definedName>
  </definedNames>
  <calcPr fullCalcOnLoad="1" refMode="R1C1"/>
</workbook>
</file>

<file path=xl/sharedStrings.xml><?xml version="1.0" encoding="utf-8"?>
<sst xmlns="http://schemas.openxmlformats.org/spreadsheetml/2006/main" count="1596" uniqueCount="802">
  <si>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</si>
  <si>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</si>
  <si>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</si>
  <si>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</si>
  <si>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</si>
  <si>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</si>
  <si>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</si>
  <si>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</si>
  <si>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</si>
  <si>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г. Санкт-Петербург</t>
  </si>
  <si>
    <t>ИТОГОВЫЙ  ПРОТОКОЛ          Женщины 4 км</t>
  </si>
  <si>
    <t>ИТОГОВЫЙ  ПРОТОКОЛ          Мужчины 4 км</t>
  </si>
  <si>
    <t>ИТОГОВЫЙ  ПРОТОКОЛ          Мужчины 8 км</t>
  </si>
  <si>
    <t>ИТОГОВЫЙ  ПРОТОКОЛ          Женщины 8 км</t>
  </si>
  <si>
    <t>Санкт-Петербург</t>
  </si>
  <si>
    <t>Колтушский лыжный клуб</t>
  </si>
  <si>
    <t>Грачевский Юрий</t>
  </si>
  <si>
    <t>Динамо</t>
  </si>
  <si>
    <t>Отм.</t>
  </si>
  <si>
    <t>ЖБЛ</t>
  </si>
  <si>
    <t>ДЮСШ Красносельского р-на</t>
  </si>
  <si>
    <t>Васильев Дмитрий</t>
  </si>
  <si>
    <t>Фомин Никита</t>
  </si>
  <si>
    <t>Щелкунов Глеб</t>
  </si>
  <si>
    <t>Главный судья</t>
  </si>
  <si>
    <t>Главный секретарь</t>
  </si>
  <si>
    <t>Золотов Артем</t>
  </si>
  <si>
    <t>Беляков Сергей</t>
  </si>
  <si>
    <t>Кожухов Иван</t>
  </si>
  <si>
    <t>Прибой</t>
  </si>
  <si>
    <t>Каменек Наталия</t>
  </si>
  <si>
    <t>Электросила</t>
  </si>
  <si>
    <t>Сарайникова Алла</t>
  </si>
  <si>
    <t>Кировец</t>
  </si>
  <si>
    <t>БиМ</t>
  </si>
  <si>
    <t>Дианов Юрий</t>
  </si>
  <si>
    <t>Galaxy</t>
  </si>
  <si>
    <t>Федоров Александр</t>
  </si>
  <si>
    <t>Белов Юрий</t>
  </si>
  <si>
    <t>Красногвардеец</t>
  </si>
  <si>
    <t>Дордий Михаил</t>
  </si>
  <si>
    <t>Ильюшенко Наталья</t>
  </si>
  <si>
    <t>Тихонов Леонид</t>
  </si>
  <si>
    <t>Гатчина</t>
  </si>
  <si>
    <t>Антонов Леонид</t>
  </si>
  <si>
    <t>Ефимов Сергей</t>
  </si>
  <si>
    <t>Павлов Дмитрий</t>
  </si>
  <si>
    <t>гр. Б</t>
  </si>
  <si>
    <t>Бородин Михаил</t>
  </si>
  <si>
    <t>Академия л/а</t>
  </si>
  <si>
    <t>Смирнов Михаил</t>
  </si>
  <si>
    <t>Попов Александр</t>
  </si>
  <si>
    <t>Апатиты</t>
  </si>
  <si>
    <t>Юденко Дмитрий</t>
  </si>
  <si>
    <t>Спортмастер</t>
  </si>
  <si>
    <t>Красносельская ДЮСШ</t>
  </si>
  <si>
    <t>Бухтияров Кирилл</t>
  </si>
  <si>
    <t>Козлов Кирилл</t>
  </si>
  <si>
    <t>Павлюченко Александр</t>
  </si>
  <si>
    <t>Кравченко Екатерина</t>
  </si>
  <si>
    <t>Король Мария</t>
  </si>
  <si>
    <t>Потемкин Сергей</t>
  </si>
  <si>
    <t>Экман Александр</t>
  </si>
  <si>
    <t>Майкова Нина</t>
  </si>
  <si>
    <t>Тупицына Виктория</t>
  </si>
  <si>
    <t>26.04</t>
  </si>
  <si>
    <t>26.50</t>
  </si>
  <si>
    <t>Альтшулер Михаил</t>
  </si>
  <si>
    <t>Комитет по физической культуре и спорту Санкт-Петербурга
Администрация Красносельского района Санкт-Петербурга
Центр физической культуры, спорты и здоровья Красносельского района
Центр подготовки спортивных команд Санкт-Петербурга
Спортивная федерация легкой атлетики Санкт-Петербурга</t>
  </si>
  <si>
    <t>12.20</t>
  </si>
  <si>
    <t>ИТОГОВЫЙ  ПРОТОКОЛ          Женщины 2,570 км</t>
  </si>
  <si>
    <t>ИТОГОВЫЙ  ПРОТОКОЛ          Мужчины 2,570 км</t>
  </si>
  <si>
    <t>Легкоатлетический пробег
по юго-западным рубежам обороны Ленинграда,
посвященный Дню Победы советского народа
в Великой Отечественной войне 1941-1945 годов</t>
  </si>
  <si>
    <t>Сильвия</t>
  </si>
  <si>
    <t>Чудинов Павел</t>
  </si>
  <si>
    <t>Восканов Иван</t>
  </si>
  <si>
    <t>Богачев Ростислав</t>
  </si>
  <si>
    <t>Платонкин Егор</t>
  </si>
  <si>
    <t>Рыбникова Надежда</t>
  </si>
  <si>
    <t>Кубышкина Олеся</t>
  </si>
  <si>
    <t>Мельникова Нина</t>
  </si>
  <si>
    <t>Типичный марафонец, Академия л/а</t>
  </si>
  <si>
    <t>Макарова Вероника</t>
  </si>
  <si>
    <t>Ульянова Екатерина</t>
  </si>
  <si>
    <t>Дмитриева Елизавета</t>
  </si>
  <si>
    <t>Яковлев Станислав</t>
  </si>
  <si>
    <t>Шарый Василий</t>
  </si>
  <si>
    <t>Селиванова Лада</t>
  </si>
  <si>
    <t>Аверьянов Кирилл</t>
  </si>
  <si>
    <t>Бойцов Владимир</t>
  </si>
  <si>
    <t>Мадьянова Екатерина</t>
  </si>
  <si>
    <t>Чулаков Токен</t>
  </si>
  <si>
    <t>Семенов Александр</t>
  </si>
  <si>
    <t>Южная Линия</t>
  </si>
  <si>
    <t>Жирнов Василий</t>
  </si>
  <si>
    <t>Ахиллес</t>
  </si>
  <si>
    <t>Иванов Юрий</t>
  </si>
  <si>
    <t>Нугис Александр</t>
  </si>
  <si>
    <t>Альменов Андрей</t>
  </si>
  <si>
    <t>Воробьев Борис</t>
  </si>
  <si>
    <t>Сокольников Вячеслав</t>
  </si>
  <si>
    <t>Свитнева Ирэна</t>
  </si>
  <si>
    <t>Махмудова Арина</t>
  </si>
  <si>
    <t>Миронова Юлия</t>
  </si>
  <si>
    <t>Григорьева Александра</t>
  </si>
  <si>
    <t>Александрова София</t>
  </si>
  <si>
    <t>Петрова Ксения</t>
  </si>
  <si>
    <t>Гаврилов Григорий</t>
  </si>
  <si>
    <t>Ильин Владимир</t>
  </si>
  <si>
    <t>Сарабанский Алексей</t>
  </si>
  <si>
    <t>Татаренко Леонид</t>
  </si>
  <si>
    <t>Михайлов Михаил</t>
  </si>
  <si>
    <t>Далматов Иван</t>
  </si>
  <si>
    <t>Федорова Елизавета</t>
  </si>
  <si>
    <t>Маевская Анастасия</t>
  </si>
  <si>
    <t>Прокофьев Максим</t>
  </si>
  <si>
    <t>Васильев Александр</t>
  </si>
  <si>
    <t>Шукштулис Александр</t>
  </si>
  <si>
    <t>Крупин Иван</t>
  </si>
  <si>
    <t>Мшвилдадзе Аркадий</t>
  </si>
  <si>
    <t>Аджигитов Николай</t>
  </si>
  <si>
    <t>Факел</t>
  </si>
  <si>
    <t>СОШ №217</t>
  </si>
  <si>
    <t>Еремин Владимир</t>
  </si>
  <si>
    <t>Шилов Александр</t>
  </si>
  <si>
    <t>Васильев Михаил</t>
  </si>
  <si>
    <t>Марченко Ольга</t>
  </si>
  <si>
    <t>Дудич Игорь</t>
  </si>
  <si>
    <t>Лешков Виктор</t>
  </si>
  <si>
    <t>14.14</t>
  </si>
  <si>
    <t>11.18</t>
  </si>
  <si>
    <t>11.47</t>
  </si>
  <si>
    <t>11.55</t>
  </si>
  <si>
    <t>12.14</t>
  </si>
  <si>
    <t>12.34</t>
  </si>
  <si>
    <t>13.47</t>
  </si>
  <si>
    <t>13.48</t>
  </si>
  <si>
    <t>13.58</t>
  </si>
  <si>
    <t>14.07</t>
  </si>
  <si>
    <t>14.34</t>
  </si>
  <si>
    <t>14.42</t>
  </si>
  <si>
    <t>14.53</t>
  </si>
  <si>
    <t>15.10</t>
  </si>
  <si>
    <t>15.16</t>
  </si>
  <si>
    <t>16.05</t>
  </si>
  <si>
    <t>16.11</t>
  </si>
  <si>
    <t>16.43</t>
  </si>
  <si>
    <t>18.09</t>
  </si>
  <si>
    <t>19.26</t>
  </si>
  <si>
    <t>20.37</t>
  </si>
  <si>
    <t>22.01</t>
  </si>
  <si>
    <t>Загрутдинов Никита</t>
  </si>
  <si>
    <t>22.35</t>
  </si>
  <si>
    <t>25.10</t>
  </si>
  <si>
    <t>25.13</t>
  </si>
  <si>
    <t>26.06</t>
  </si>
  <si>
    <t>26.54</t>
  </si>
  <si>
    <t>27.16</t>
  </si>
  <si>
    <t>14.16</t>
  </si>
  <si>
    <t>35.00</t>
  </si>
  <si>
    <t>06 мая 2017</t>
  </si>
  <si>
    <t>Санкт-Петербург 06 мая 2017 г., старт 12:00</t>
  </si>
  <si>
    <t>Коряжма</t>
  </si>
  <si>
    <t>Труд</t>
  </si>
  <si>
    <t>Коцоева Наталья</t>
  </si>
  <si>
    <t>Шиняева Юлия</t>
  </si>
  <si>
    <t>Galaxy, Динамо</t>
  </si>
  <si>
    <t>Седых Елизавета</t>
  </si>
  <si>
    <t>Станкайтене Светлана</t>
  </si>
  <si>
    <t>Зайцев Николай</t>
  </si>
  <si>
    <t>Бахтин Дмитрий</t>
  </si>
  <si>
    <t>Степанова Елизавета</t>
  </si>
  <si>
    <t>Бойцов Павел</t>
  </si>
  <si>
    <t>Пиранья</t>
  </si>
  <si>
    <t>Мацафеева Ирина</t>
  </si>
  <si>
    <t>Хамов Сергей</t>
  </si>
  <si>
    <t>Кириллов Евгений</t>
  </si>
  <si>
    <t>СКА</t>
  </si>
  <si>
    <t>Собатов Илья</t>
  </si>
  <si>
    <t>Выборг</t>
  </si>
  <si>
    <t>Тренькин Даниил</t>
  </si>
  <si>
    <t>Камаров Константин</t>
  </si>
  <si>
    <t>Кобзарь Денис</t>
  </si>
  <si>
    <t>Красногвардейский р-н</t>
  </si>
  <si>
    <t>Тарелкина Нина</t>
  </si>
  <si>
    <t>Мацафеев Денис</t>
  </si>
  <si>
    <t>СДЮСШОР Адмиралтейского р-на</t>
  </si>
  <si>
    <t>Карасев Юрий</t>
  </si>
  <si>
    <t>Кладова Любовь</t>
  </si>
  <si>
    <t>Голоса за животных</t>
  </si>
  <si>
    <t>Рябкова Екатерина</t>
  </si>
  <si>
    <t>Давыдов Дмитрий</t>
  </si>
  <si>
    <t>СОШ №290</t>
  </si>
  <si>
    <t>Зотиков Денис</t>
  </si>
  <si>
    <t>Мордвина Мария</t>
  </si>
  <si>
    <t>ЦФКСиЗ Красносельского р-на</t>
  </si>
  <si>
    <t>Лобов Петр</t>
  </si>
  <si>
    <t>Земскова Екатерина</t>
  </si>
  <si>
    <t>Дмитриева Татьяна</t>
  </si>
  <si>
    <t>Adidas runclub Пулковский</t>
  </si>
  <si>
    <t>Безрукова Мария</t>
  </si>
  <si>
    <t>Гимназия №399</t>
  </si>
  <si>
    <t>Университет ГУАП</t>
  </si>
  <si>
    <t>Безпенчук Николай</t>
  </si>
  <si>
    <t>Фомин Вадим</t>
  </si>
  <si>
    <t>п. Шугозеро</t>
  </si>
  <si>
    <t>Решенин Александр</t>
  </si>
  <si>
    <t>Герун Виталий</t>
  </si>
  <si>
    <t>Суханов Александр</t>
  </si>
  <si>
    <t>Красное село</t>
  </si>
  <si>
    <t>Джазов Амаль</t>
  </si>
  <si>
    <t>Медицинский колледж №2</t>
  </si>
  <si>
    <t>Азизов Герман</t>
  </si>
  <si>
    <t>Грызунова Алена</t>
  </si>
  <si>
    <t>Неровня Елизавета</t>
  </si>
  <si>
    <t>Волгина Анна</t>
  </si>
  <si>
    <t>Васильев Алексей</t>
  </si>
  <si>
    <t>Гымку Кирилл</t>
  </si>
  <si>
    <t>Усмонов Диляод</t>
  </si>
  <si>
    <t>Юдов Никита</t>
  </si>
  <si>
    <t>Шанович Владимир</t>
  </si>
  <si>
    <t>Гамиев Игорь</t>
  </si>
  <si>
    <t>Клопов Вячеслав</t>
  </si>
  <si>
    <t>Курдюков Дмитрий</t>
  </si>
  <si>
    <t>Куропов Роман</t>
  </si>
  <si>
    <t>Набиев Рамиль</t>
  </si>
  <si>
    <t>Кагилева Арина</t>
  </si>
  <si>
    <t>Алексеева Екатерина</t>
  </si>
  <si>
    <t>Боброва Диана</t>
  </si>
  <si>
    <t>Евграфова Ирина</t>
  </si>
  <si>
    <t>Ильина Дарья</t>
  </si>
  <si>
    <t>Илюмжинова Елена</t>
  </si>
  <si>
    <t>Земскова Алёна</t>
  </si>
  <si>
    <t>Киржирова Валерия</t>
  </si>
  <si>
    <t>Скорохватова Александра</t>
  </si>
  <si>
    <t>Крылова Светлана</t>
  </si>
  <si>
    <t>Кондратюк Екатерина</t>
  </si>
  <si>
    <t>Кузьмина Алена</t>
  </si>
  <si>
    <t>Курова Карина</t>
  </si>
  <si>
    <t>Магомедова Аминат</t>
  </si>
  <si>
    <t>Магомедова Фатимат</t>
  </si>
  <si>
    <t>Михайлова Дарья</t>
  </si>
  <si>
    <t>Николаенко Диана</t>
  </si>
  <si>
    <t>Павлова Валентина</t>
  </si>
  <si>
    <t>Самойлова Ксения</t>
  </si>
  <si>
    <t>Садриддинова Дилдруза</t>
  </si>
  <si>
    <t>Саидова Анжелика</t>
  </si>
  <si>
    <t>Темирханова Айсилив</t>
  </si>
  <si>
    <t>Тимофеева Валерия</t>
  </si>
  <si>
    <t>Филиппова Настя</t>
  </si>
  <si>
    <t>Фиценко Ксения</t>
  </si>
  <si>
    <t>Шабазова Асият</t>
  </si>
  <si>
    <t>Богданова Любовь</t>
  </si>
  <si>
    <t>Якубейко Татьяна</t>
  </si>
  <si>
    <t>Гаращенко Виктория</t>
  </si>
  <si>
    <t>Животова Ксения</t>
  </si>
  <si>
    <t>Захарова Дарья</t>
  </si>
  <si>
    <t>Зимовьева Виктория</t>
  </si>
  <si>
    <t>Тешина Екатерина</t>
  </si>
  <si>
    <t>Керн Анна</t>
  </si>
  <si>
    <t>Плехеева Настя</t>
  </si>
  <si>
    <t>Моисеева Ольга</t>
  </si>
  <si>
    <t>Мордвинова Екатерина</t>
  </si>
  <si>
    <t>Назарова Наташа</t>
  </si>
  <si>
    <t>Обрубова Екатерина</t>
  </si>
  <si>
    <t>Полякова Анна</t>
  </si>
  <si>
    <t>Сафиумеина Эльвира</t>
  </si>
  <si>
    <t>Соловьева Екатерина</t>
  </si>
  <si>
    <t>Путятова Ксения</t>
  </si>
  <si>
    <t>Стафеева Настя</t>
  </si>
  <si>
    <t>Аджикова Эля</t>
  </si>
  <si>
    <t>Багрова Надежда</t>
  </si>
  <si>
    <t>Семенова Екатерина</t>
  </si>
  <si>
    <t>Титова Алена</t>
  </si>
  <si>
    <t>Шилова Екатерина</t>
  </si>
  <si>
    <t>Якимова Арина</t>
  </si>
  <si>
    <t>Алексеева Никита</t>
  </si>
  <si>
    <t>Мнацаканова Валерия</t>
  </si>
  <si>
    <t>Федорова Алина</t>
  </si>
  <si>
    <t>Васильева Диана</t>
  </si>
  <si>
    <t>Долгова Кристина</t>
  </si>
  <si>
    <t>Долматова Ульяна</t>
  </si>
  <si>
    <t>Ломоносова Александра</t>
  </si>
  <si>
    <t>Овчинникова Анфиса</t>
  </si>
  <si>
    <t>Стрелкова Анастасия</t>
  </si>
  <si>
    <t>Суворова Лилия</t>
  </si>
  <si>
    <t>Хулина Екатерина</t>
  </si>
  <si>
    <t>Баранова Анна</t>
  </si>
  <si>
    <t>Вечерская Валерия</t>
  </si>
  <si>
    <t>Власова Дарья</t>
  </si>
  <si>
    <t>Гладышева Татьяна</t>
  </si>
  <si>
    <t>Закриева Залина</t>
  </si>
  <si>
    <t>Зотова Ирина</t>
  </si>
  <si>
    <t>Имербекова Эмилия</t>
  </si>
  <si>
    <t>Кажанова Александра</t>
  </si>
  <si>
    <t>Коренева Юлия</t>
  </si>
  <si>
    <t>Куликова Настя</t>
  </si>
  <si>
    <t>Кукушкина Маргарита</t>
  </si>
  <si>
    <t>Меджидова Мадина</t>
  </si>
  <si>
    <t>Мустапаева Аминат</t>
  </si>
  <si>
    <t>Первушина Юлия</t>
  </si>
  <si>
    <t>Котова Вероника</t>
  </si>
  <si>
    <t>Пузыкина Валерия</t>
  </si>
  <si>
    <t>Вербицкая Анастасия</t>
  </si>
  <si>
    <t>Маржелова Елизавета</t>
  </si>
  <si>
    <t>Страшилова Елена</t>
  </si>
  <si>
    <t>Матюшенко Елизавета</t>
  </si>
  <si>
    <t>Андреева Елена</t>
  </si>
  <si>
    <t>Ламцова Екатерина</t>
  </si>
  <si>
    <t>Лешукова Светлана</t>
  </si>
  <si>
    <t>Дойникова Лиза</t>
  </si>
  <si>
    <t>Имаев Максим</t>
  </si>
  <si>
    <t>СПб ГБУ ПМЦ Лигово, ПМК Атлант</t>
  </si>
  <si>
    <t>Куваносова Анна</t>
  </si>
  <si>
    <t>СОШ №383</t>
  </si>
  <si>
    <t>Оборина Анастасия</t>
  </si>
  <si>
    <t xml:space="preserve">Царское Село </t>
  </si>
  <si>
    <t>Пушкин</t>
  </si>
  <si>
    <t>Гусев Александр</t>
  </si>
  <si>
    <t>ПМЦ Лигово Юность</t>
  </si>
  <si>
    <t>Стрельцов Иван</t>
  </si>
  <si>
    <t>Шаммлдинов Бектур</t>
  </si>
  <si>
    <t>Камалов Азамат</t>
  </si>
  <si>
    <t>Хамут Даниил</t>
  </si>
  <si>
    <t>Сорокин Илья</t>
  </si>
  <si>
    <t>Жалезинский Лука</t>
  </si>
  <si>
    <t>Дятлов Кирилл</t>
  </si>
  <si>
    <t>Деронина Лена</t>
  </si>
  <si>
    <t>Андреев Василий</t>
  </si>
  <si>
    <t>Сергеев Никита</t>
  </si>
  <si>
    <t>Фомичев Александр</t>
  </si>
  <si>
    <t>Шалапутов Иван</t>
  </si>
  <si>
    <t>Комаров</t>
  </si>
  <si>
    <t>Безбородов Павел</t>
  </si>
  <si>
    <t>Зайченко Артем</t>
  </si>
  <si>
    <t>ДВ</t>
  </si>
  <si>
    <t>Семенов Иван</t>
  </si>
  <si>
    <t>Шамшуров Николай</t>
  </si>
  <si>
    <t>Чубчиков Сергей</t>
  </si>
  <si>
    <t>Крупеня Даниил</t>
  </si>
  <si>
    <t>Плеханков Александр</t>
  </si>
  <si>
    <t>Голубев Александр</t>
  </si>
  <si>
    <t>Куприянов Павел</t>
  </si>
  <si>
    <t>Голос за животных</t>
  </si>
  <si>
    <t>Кузьмин Михаил</t>
  </si>
  <si>
    <t>Пушкин Кирилл</t>
  </si>
  <si>
    <t>ПМЦ Лигово</t>
  </si>
  <si>
    <t>Гейнберг Роберт</t>
  </si>
  <si>
    <t>Новиков Константин</t>
  </si>
  <si>
    <t>Команда Ураган</t>
  </si>
  <si>
    <t>Кисилев Дмитрий</t>
  </si>
  <si>
    <t>Леонов Владимир</t>
  </si>
  <si>
    <t>Никонов Андрей</t>
  </si>
  <si>
    <t>Руденко Александр</t>
  </si>
  <si>
    <t>Степанов Роман</t>
  </si>
  <si>
    <t>Пуногина Ирина</t>
  </si>
  <si>
    <t>Пименов Владимир</t>
  </si>
  <si>
    <t>ЦФКСиЗ</t>
  </si>
  <si>
    <t>Егоров Максим</t>
  </si>
  <si>
    <t>Герасимова Анастасия</t>
  </si>
  <si>
    <t>Румянцева Евгения</t>
  </si>
  <si>
    <t>Алексеева Софья</t>
  </si>
  <si>
    <t>Абрамов Сергей</t>
  </si>
  <si>
    <t>Святненко Василий</t>
  </si>
  <si>
    <t>Святненко Александр</t>
  </si>
  <si>
    <t>Гапонов Алексей</t>
  </si>
  <si>
    <t>Метрострой</t>
  </si>
  <si>
    <t>УМ Метрострой</t>
  </si>
  <si>
    <t>Гречишников Сергей</t>
  </si>
  <si>
    <t>Горчанинов Сергей</t>
  </si>
  <si>
    <t>Академия Штиглица</t>
  </si>
  <si>
    <t>Баиров Темирбой</t>
  </si>
  <si>
    <t>Иноганова Диляра</t>
  </si>
  <si>
    <t>Мирза Марина</t>
  </si>
  <si>
    <t>МКШЧ</t>
  </si>
  <si>
    <t>Пастрова Екатерина</t>
  </si>
  <si>
    <t>Мустадаеваа Эльнара</t>
  </si>
  <si>
    <t>Пахомова Алина</t>
  </si>
  <si>
    <t>Зайкова Анна</t>
  </si>
  <si>
    <t>ПМЦ Лигово Ренард</t>
  </si>
  <si>
    <t>Румянцев Николай</t>
  </si>
  <si>
    <t>Румянцев Дмитрий</t>
  </si>
  <si>
    <t>Филимонов Михаил</t>
  </si>
  <si>
    <t>Лазарев Дмитрий</t>
  </si>
  <si>
    <t>Кожухов Тимофей</t>
  </si>
  <si>
    <t>Гавришев Александр</t>
  </si>
  <si>
    <t>Горячевский Роман</t>
  </si>
  <si>
    <t>Константинов Кирилл</t>
  </si>
  <si>
    <t>Комаров Анатолий</t>
  </si>
  <si>
    <t>Васин Алексей</t>
  </si>
  <si>
    <t>Бебин Ярослав</t>
  </si>
  <si>
    <t>Гречишников Кирилл</t>
  </si>
  <si>
    <t>Двоскин Никита</t>
  </si>
  <si>
    <t>Брянцев Дмитрий</t>
  </si>
  <si>
    <t>Вознесенский Артемий</t>
  </si>
  <si>
    <t>Самарин Андрей</t>
  </si>
  <si>
    <t>Подиянов Роман</t>
  </si>
  <si>
    <t>Сушков Степан</t>
  </si>
  <si>
    <t>Куликова Мария</t>
  </si>
  <si>
    <t>Брянцева Камилла</t>
  </si>
  <si>
    <t>Сенигева Валерия</t>
  </si>
  <si>
    <t>Глухова Вероника</t>
  </si>
  <si>
    <t>Семенова Татьяна</t>
  </si>
  <si>
    <t>Пушкарева Александра</t>
  </si>
  <si>
    <t>Рассохин Матвей</t>
  </si>
  <si>
    <t>Ким Евгений</t>
  </si>
  <si>
    <t>Паршин Владимир</t>
  </si>
  <si>
    <t>Земсков Михаил</t>
  </si>
  <si>
    <t>Федорова Екатерина</t>
  </si>
  <si>
    <t>Горячевская Юлия</t>
  </si>
  <si>
    <t>Садан Всеволод</t>
  </si>
  <si>
    <t>Кучерова Дарья</t>
  </si>
  <si>
    <t>ГБУ Лигово</t>
  </si>
  <si>
    <t>Турутина Ксения</t>
  </si>
  <si>
    <t>Хранюк Даниил</t>
  </si>
  <si>
    <t>Кучеров Никита</t>
  </si>
  <si>
    <t>Ершов Константин</t>
  </si>
  <si>
    <t>Макаров Никита</t>
  </si>
  <si>
    <t>Потемкина Анна</t>
  </si>
  <si>
    <t>Антонова Ольга</t>
  </si>
  <si>
    <t>Петродворец</t>
  </si>
  <si>
    <t>Лавров Вадим</t>
  </si>
  <si>
    <t>Баранов Андрей</t>
  </si>
  <si>
    <t>Соболев Антон</t>
  </si>
  <si>
    <t>Голубев Даниил</t>
  </si>
  <si>
    <t>Пономарев Иван</t>
  </si>
  <si>
    <t>Петергофская СДЮСШОР</t>
  </si>
  <si>
    <t>Егоров Кирилл</t>
  </si>
  <si>
    <t>Цицхабая Георгий</t>
  </si>
  <si>
    <t>Божетков Иван</t>
  </si>
  <si>
    <t>Обухов Артем</t>
  </si>
  <si>
    <t>Афончкин Константин</t>
  </si>
  <si>
    <t>Себурев Кирилл</t>
  </si>
  <si>
    <t>Самарин Серафим</t>
  </si>
  <si>
    <t>Лавочник Роман</t>
  </si>
  <si>
    <t>Тюбин Андрей</t>
  </si>
  <si>
    <t>СОШ №548</t>
  </si>
  <si>
    <t>Бронников Дмитрий</t>
  </si>
  <si>
    <t>Кукликов Владимир</t>
  </si>
  <si>
    <t>Лисовой Михаил</t>
  </si>
  <si>
    <t>Мироненко Макар</t>
  </si>
  <si>
    <t>Крылов Владислав</t>
  </si>
  <si>
    <t>Кузьмин Глеб</t>
  </si>
  <si>
    <t>Масленников Никита</t>
  </si>
  <si>
    <t>Носков Егор</t>
  </si>
  <si>
    <t>Ахмедов Мурад</t>
  </si>
  <si>
    <t>Крищук Дарья</t>
  </si>
  <si>
    <t>Вибикова Виктория</t>
  </si>
  <si>
    <t>Исакова Виктория</t>
  </si>
  <si>
    <t>Любимова Леона</t>
  </si>
  <si>
    <t>Астафьева Настя</t>
  </si>
  <si>
    <t>Анурова Дарья</t>
  </si>
  <si>
    <t>Зелина Лиза</t>
  </si>
  <si>
    <t>Жданова Екатерина</t>
  </si>
  <si>
    <t>Цуцхубая Диана</t>
  </si>
  <si>
    <t>Сидельникова Лиза</t>
  </si>
  <si>
    <t>Прокофьева Плаша</t>
  </si>
  <si>
    <t>Ушакова Ярослава</t>
  </si>
  <si>
    <t>Литовка Алина</t>
  </si>
  <si>
    <t>Агеева Арина</t>
  </si>
  <si>
    <t>Горнова Мария</t>
  </si>
  <si>
    <t>Волосатова Юлия</t>
  </si>
  <si>
    <t>Шабеко Дарья</t>
  </si>
  <si>
    <t>Смирнова Валерия</t>
  </si>
  <si>
    <t>Ярина Настя</t>
  </si>
  <si>
    <t>Куринова Елизавета</t>
  </si>
  <si>
    <t>Пятницкая Луиза</t>
  </si>
  <si>
    <t>Прокофьева Алёна</t>
  </si>
  <si>
    <t>Иванова Надежда</t>
  </si>
  <si>
    <t>Соколова Ксения</t>
  </si>
  <si>
    <t>Панова Мария</t>
  </si>
  <si>
    <t>Выгодская Евгения</t>
  </si>
  <si>
    <t>Марченко Влада</t>
  </si>
  <si>
    <t>Ольховик Дарья</t>
  </si>
  <si>
    <t>Грубникова Милана</t>
  </si>
  <si>
    <t>Шилова Мария</t>
  </si>
  <si>
    <t>Модникова Ксения</t>
  </si>
  <si>
    <t>Мукимова Алина</t>
  </si>
  <si>
    <t>Скоринова Дарья</t>
  </si>
  <si>
    <t>Виноградова Ксения</t>
  </si>
  <si>
    <t>Лапина Дарья</t>
  </si>
  <si>
    <t>Баринова Анна</t>
  </si>
  <si>
    <t>СОШ №390</t>
  </si>
  <si>
    <t>Мишенкова Дарина</t>
  </si>
  <si>
    <t>Колесеников Данила</t>
  </si>
  <si>
    <t>Крылов Даниил</t>
  </si>
  <si>
    <t>Михаиличенко Даниил</t>
  </si>
  <si>
    <t>Матвеев Пантелеймон</t>
  </si>
  <si>
    <t>Риб Никита</t>
  </si>
  <si>
    <t>Купров Денис</t>
  </si>
  <si>
    <t>Морозов Даниил</t>
  </si>
  <si>
    <t>Фролов Вячеслав</t>
  </si>
  <si>
    <t>Мамедов Руслан</t>
  </si>
  <si>
    <t>Апенышев Данила</t>
  </si>
  <si>
    <t>Иванченко Ксения</t>
  </si>
  <si>
    <t>Красносельский р-н</t>
  </si>
  <si>
    <t>Малышева Настя</t>
  </si>
  <si>
    <t>Жаглина Дарья</t>
  </si>
  <si>
    <t>Гавришева Дарья</t>
  </si>
  <si>
    <t>Алексеева Мария</t>
  </si>
  <si>
    <t>Фомина Мария</t>
  </si>
  <si>
    <t>Джаналова Алина</t>
  </si>
  <si>
    <t>Попова Дарья</t>
  </si>
  <si>
    <t>Монаков Александр</t>
  </si>
  <si>
    <t>Корбкин Александр</t>
  </si>
  <si>
    <t>Хитров Никита</t>
  </si>
  <si>
    <t>Савицкая Настя</t>
  </si>
  <si>
    <t>Лакина Елизавета</t>
  </si>
  <si>
    <t>Караськова Ирина</t>
  </si>
  <si>
    <t>Купра Ольга</t>
  </si>
  <si>
    <t>Король Михаил</t>
  </si>
  <si>
    <t>Пухаев Алан</t>
  </si>
  <si>
    <t>Кораев Парвиз</t>
  </si>
  <si>
    <t>Савин Юрий</t>
  </si>
  <si>
    <t>Давидчик Марк</t>
  </si>
  <si>
    <t>Игнатьев Маркел</t>
  </si>
  <si>
    <t>Лучкий Федор</t>
  </si>
  <si>
    <t>Должиков Виктор</t>
  </si>
  <si>
    <t>Электросила, Локомотив</t>
  </si>
  <si>
    <t>Коротаев Матвей</t>
  </si>
  <si>
    <t>Каманов Артем</t>
  </si>
  <si>
    <t>Пахомов Андрей</t>
  </si>
  <si>
    <t>Фирса Денис</t>
  </si>
  <si>
    <t>Плющ Алексей</t>
  </si>
  <si>
    <t>Курилёнок Ярослав</t>
  </si>
  <si>
    <t>Никитин Андрей</t>
  </si>
  <si>
    <t>Австрийский Антон</t>
  </si>
  <si>
    <t>Драница Константин</t>
  </si>
  <si>
    <t>Новиков Анатолий</t>
  </si>
  <si>
    <t>Антонов Максим</t>
  </si>
  <si>
    <t>Павлюченкова Анастасия</t>
  </si>
  <si>
    <t>Сафиков Иван</t>
  </si>
  <si>
    <t>Хаутиев Султан</t>
  </si>
  <si>
    <t>Манюков Тимофей</t>
  </si>
  <si>
    <t>Киселев Илья</t>
  </si>
  <si>
    <t>Баиров Салимжан</t>
  </si>
  <si>
    <t>Миронов Виктор</t>
  </si>
  <si>
    <t>Аксёнов Владимир</t>
  </si>
  <si>
    <t>Вильховский Андрей</t>
  </si>
  <si>
    <t>Морозов Никита</t>
  </si>
  <si>
    <t>Эзов Андрей</t>
  </si>
  <si>
    <t>Кобелев Максим</t>
  </si>
  <si>
    <t>Согрин Андрей</t>
  </si>
  <si>
    <t>СДЮСШОР Кировского р-на</t>
  </si>
  <si>
    <t>10.06</t>
  </si>
  <si>
    <t>10.14</t>
  </si>
  <si>
    <t>10.17</t>
  </si>
  <si>
    <t>10.18</t>
  </si>
  <si>
    <t>10.22</t>
  </si>
  <si>
    <t>10.38</t>
  </si>
  <si>
    <t>10.54</t>
  </si>
  <si>
    <t>10.59</t>
  </si>
  <si>
    <t>11.16</t>
  </si>
  <si>
    <t>11.17</t>
  </si>
  <si>
    <t>11.20</t>
  </si>
  <si>
    <t>11.21</t>
  </si>
  <si>
    <t>11.22</t>
  </si>
  <si>
    <t>11.24</t>
  </si>
  <si>
    <t>11.26</t>
  </si>
  <si>
    <t>11.30</t>
  </si>
  <si>
    <t>10.40</t>
  </si>
  <si>
    <t>11.12</t>
  </si>
  <si>
    <t>11.31</t>
  </si>
  <si>
    <t>11.35</t>
  </si>
  <si>
    <t>11.40</t>
  </si>
  <si>
    <t>11.46</t>
  </si>
  <si>
    <t>11.49</t>
  </si>
  <si>
    <t>12.03</t>
  </si>
  <si>
    <t>12.04</t>
  </si>
  <si>
    <t>12.05</t>
  </si>
  <si>
    <t>12.06</t>
  </si>
  <si>
    <t>12.08</t>
  </si>
  <si>
    <t>12.15</t>
  </si>
  <si>
    <t>12.23</t>
  </si>
  <si>
    <t>12.26</t>
  </si>
  <si>
    <t>12.29</t>
  </si>
  <si>
    <t>12.30</t>
  </si>
  <si>
    <t>12.31</t>
  </si>
  <si>
    <t>12.50</t>
  </si>
  <si>
    <t>12.52</t>
  </si>
  <si>
    <t>12.53</t>
  </si>
  <si>
    <t>11.44</t>
  </si>
  <si>
    <t>12.54</t>
  </si>
  <si>
    <t>12.59</t>
  </si>
  <si>
    <t>13.07</t>
  </si>
  <si>
    <t>13.21</t>
  </si>
  <si>
    <t>13.23</t>
  </si>
  <si>
    <t>13.25</t>
  </si>
  <si>
    <t>13.30</t>
  </si>
  <si>
    <t>13.49</t>
  </si>
  <si>
    <t>13.59</t>
  </si>
  <si>
    <t>14.02</t>
  </si>
  <si>
    <t>14.05</t>
  </si>
  <si>
    <t>14.10</t>
  </si>
  <si>
    <t>14.15</t>
  </si>
  <si>
    <t>14.27</t>
  </si>
  <si>
    <t>14.31</t>
  </si>
  <si>
    <t>14.36</t>
  </si>
  <si>
    <t>14.38</t>
  </si>
  <si>
    <t>14.39</t>
  </si>
  <si>
    <t>14.45</t>
  </si>
  <si>
    <t>14.46</t>
  </si>
  <si>
    <t>15.15</t>
  </si>
  <si>
    <t>15.22</t>
  </si>
  <si>
    <t>15.37</t>
  </si>
  <si>
    <t>15.46</t>
  </si>
  <si>
    <t>15.51</t>
  </si>
  <si>
    <t>16.07</t>
  </si>
  <si>
    <t>16.10</t>
  </si>
  <si>
    <t>16.30</t>
  </si>
  <si>
    <t>16.48</t>
  </si>
  <si>
    <t>12.07</t>
  </si>
  <si>
    <t>18.06</t>
  </si>
  <si>
    <t>18.36</t>
  </si>
  <si>
    <t>18.49</t>
  </si>
  <si>
    <t>18.52</t>
  </si>
  <si>
    <t>19.40</t>
  </si>
  <si>
    <t>19.56</t>
  </si>
  <si>
    <t>19.57</t>
  </si>
  <si>
    <t>20.40</t>
  </si>
  <si>
    <t>21.11</t>
  </si>
  <si>
    <t>21.36</t>
  </si>
  <si>
    <t>22.51</t>
  </si>
  <si>
    <t>23.45</t>
  </si>
  <si>
    <t>24.05</t>
  </si>
  <si>
    <t>24.09</t>
  </si>
  <si>
    <t>24.23</t>
  </si>
  <si>
    <t>24.30</t>
  </si>
  <si>
    <t>25.47</t>
  </si>
  <si>
    <t>26.13</t>
  </si>
  <si>
    <t>27.24</t>
  </si>
  <si>
    <t>27.31</t>
  </si>
  <si>
    <t>28.19</t>
  </si>
  <si>
    <t>29.03</t>
  </si>
  <si>
    <t>31.47</t>
  </si>
  <si>
    <t>36.49</t>
  </si>
  <si>
    <t>12.13</t>
  </si>
  <si>
    <t>13.06</t>
  </si>
  <si>
    <t>13.18</t>
  </si>
  <si>
    <t>13.51</t>
  </si>
  <si>
    <t>14.00</t>
  </si>
  <si>
    <t>14.01</t>
  </si>
  <si>
    <t>14.06</t>
  </si>
  <si>
    <t>14.21</t>
  </si>
  <si>
    <t>14.26</t>
  </si>
  <si>
    <t>14.49</t>
  </si>
  <si>
    <t>14.54</t>
  </si>
  <si>
    <t>14.55</t>
  </si>
  <si>
    <t>14.56</t>
  </si>
  <si>
    <t>14.57</t>
  </si>
  <si>
    <t>14.59</t>
  </si>
  <si>
    <t>15.11</t>
  </si>
  <si>
    <t>15.23</t>
  </si>
  <si>
    <t>15.25</t>
  </si>
  <si>
    <t>15.31</t>
  </si>
  <si>
    <t>15.34</t>
  </si>
  <si>
    <t>15.35</t>
  </si>
  <si>
    <t>15.40</t>
  </si>
  <si>
    <t>15.49</t>
  </si>
  <si>
    <t>15.50</t>
  </si>
  <si>
    <t>15.56</t>
  </si>
  <si>
    <t>15.58</t>
  </si>
  <si>
    <t>15.59</t>
  </si>
  <si>
    <t>16.20</t>
  </si>
  <si>
    <t>16.22</t>
  </si>
  <si>
    <t>16.35</t>
  </si>
  <si>
    <t>16.36</t>
  </si>
  <si>
    <t>16.58</t>
  </si>
  <si>
    <t>17.04</t>
  </si>
  <si>
    <t>17.12</t>
  </si>
  <si>
    <t>17.23</t>
  </si>
  <si>
    <t>17.28</t>
  </si>
  <si>
    <t>17.30</t>
  </si>
  <si>
    <t>17.33</t>
  </si>
  <si>
    <t>17.36</t>
  </si>
  <si>
    <t>17.41</t>
  </si>
  <si>
    <t>17.56</t>
  </si>
  <si>
    <t>18.07</t>
  </si>
  <si>
    <t>19.05</t>
  </si>
  <si>
    <t>19.07</t>
  </si>
  <si>
    <t>19.10</t>
  </si>
  <si>
    <t>19.28</t>
  </si>
  <si>
    <t>19.50</t>
  </si>
  <si>
    <t>20.02</t>
  </si>
  <si>
    <t>20.27</t>
  </si>
  <si>
    <t>20.33</t>
  </si>
  <si>
    <t>20.47</t>
  </si>
  <si>
    <t>21.54</t>
  </si>
  <si>
    <t>22.05</t>
  </si>
  <si>
    <t>22.59</t>
  </si>
  <si>
    <t>23.10</t>
  </si>
  <si>
    <t>28.17</t>
  </si>
  <si>
    <t>13.04</t>
  </si>
  <si>
    <t>13.52</t>
  </si>
  <si>
    <t>14.58</t>
  </si>
  <si>
    <t>15.52</t>
  </si>
  <si>
    <t>16.49</t>
  </si>
  <si>
    <t>16.51</t>
  </si>
  <si>
    <t>16.53</t>
  </si>
  <si>
    <t>16.59</t>
  </si>
  <si>
    <t>17.18</t>
  </si>
  <si>
    <t>17.51</t>
  </si>
  <si>
    <t>18.45</t>
  </si>
  <si>
    <t>19.09</t>
  </si>
  <si>
    <t>19.13</t>
  </si>
  <si>
    <t>19.19</t>
  </si>
  <si>
    <t>19.23</t>
  </si>
  <si>
    <t>19.30</t>
  </si>
  <si>
    <t>19.38</t>
  </si>
  <si>
    <t>20.21</t>
  </si>
  <si>
    <t>22.24</t>
  </si>
  <si>
    <t>22.31</t>
  </si>
  <si>
    <t>22.48</t>
  </si>
  <si>
    <t>22.55</t>
  </si>
  <si>
    <t>23.11</t>
  </si>
  <si>
    <t>23.19</t>
  </si>
  <si>
    <t>23.39</t>
  </si>
  <si>
    <t>23.44</t>
  </si>
  <si>
    <t>23.46</t>
  </si>
  <si>
    <t>23.51</t>
  </si>
  <si>
    <t>24.02</t>
  </si>
  <si>
    <t>24.01</t>
  </si>
  <si>
    <t>24.03</t>
  </si>
  <si>
    <t>24.22</t>
  </si>
  <si>
    <t>24.31</t>
  </si>
  <si>
    <t>24.33</t>
  </si>
  <si>
    <t>24.36</t>
  </si>
  <si>
    <t>24.41</t>
  </si>
  <si>
    <t>25.12</t>
  </si>
  <si>
    <t>25.24</t>
  </si>
  <si>
    <t>25.25</t>
  </si>
  <si>
    <t>26.47</t>
  </si>
  <si>
    <t>26.56</t>
  </si>
  <si>
    <t>27.54</t>
  </si>
  <si>
    <t>28.49</t>
  </si>
  <si>
    <t>30.20</t>
  </si>
  <si>
    <t>30.53</t>
  </si>
  <si>
    <t>32.38</t>
  </si>
  <si>
    <t>32.44</t>
  </si>
  <si>
    <t>32.46</t>
  </si>
  <si>
    <t>32.49</t>
  </si>
  <si>
    <t>32.57</t>
  </si>
  <si>
    <t>39.21</t>
  </si>
  <si>
    <t>22.50</t>
  </si>
  <si>
    <t>23.08</t>
  </si>
  <si>
    <t>25.11</t>
  </si>
  <si>
    <t>25.30</t>
  </si>
  <si>
    <t>25.39</t>
  </si>
  <si>
    <t>25.54</t>
  </si>
  <si>
    <t>26.32</t>
  </si>
  <si>
    <t>26.37</t>
  </si>
  <si>
    <t>27.07</t>
  </si>
  <si>
    <t>27.46</t>
  </si>
  <si>
    <t>27.58</t>
  </si>
  <si>
    <t>28.24</t>
  </si>
  <si>
    <t>28.55</t>
  </si>
  <si>
    <t>30.16</t>
  </si>
  <si>
    <t>30.23</t>
  </si>
  <si>
    <t>30.31</t>
  </si>
  <si>
    <t>30.34</t>
  </si>
  <si>
    <t>30.45</t>
  </si>
  <si>
    <t>30.51</t>
  </si>
  <si>
    <t>31.19</t>
  </si>
  <si>
    <t>31.36</t>
  </si>
  <si>
    <t>31.45</t>
  </si>
  <si>
    <t>31.55</t>
  </si>
  <si>
    <t>32.27</t>
  </si>
  <si>
    <t>32.51</t>
  </si>
  <si>
    <t>33.24</t>
  </si>
  <si>
    <t>33.31</t>
  </si>
  <si>
    <t>34.02</t>
  </si>
  <si>
    <t>35.29</t>
  </si>
  <si>
    <t>35.39</t>
  </si>
  <si>
    <t>35.58</t>
  </si>
  <si>
    <t>37.55</t>
  </si>
  <si>
    <t>Пилипчук П.П. (1 категория)</t>
  </si>
  <si>
    <t>Паутова И.А. (Всероссийская категория)</t>
  </si>
  <si>
    <t>28.21</t>
  </si>
  <si>
    <t>28.47</t>
  </si>
  <si>
    <t>29.57</t>
  </si>
  <si>
    <t>30.09</t>
  </si>
  <si>
    <t>31.17</t>
  </si>
  <si>
    <t>31.30</t>
  </si>
  <si>
    <t>31.49</t>
  </si>
  <si>
    <t>31.59</t>
  </si>
  <si>
    <t>32.50</t>
  </si>
  <si>
    <t>34.06</t>
  </si>
  <si>
    <t>35.08</t>
  </si>
  <si>
    <t>35.37</t>
  </si>
  <si>
    <t>35.41</t>
  </si>
  <si>
    <t>36.09</t>
  </si>
  <si>
    <t>36.15</t>
  </si>
  <si>
    <t>36.22</t>
  </si>
  <si>
    <t>36.24</t>
  </si>
  <si>
    <t>36.27</t>
  </si>
  <si>
    <t>36.32</t>
  </si>
  <si>
    <t>38.01</t>
  </si>
  <si>
    <t>38.31</t>
  </si>
  <si>
    <t>39.12</t>
  </si>
  <si>
    <t>41.28</t>
  </si>
  <si>
    <t>41.51</t>
  </si>
  <si>
    <t>41.55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</si>
</sst>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прот-л  &quot;###"/>
    <numFmt numFmtId="173" formatCode="&quot;заявка  &quot;###"/>
    <numFmt numFmtId="174" formatCode="#&quot; стр.&quot;"/>
    <numFmt numFmtId="175" formatCode="h:mm/ss"/>
    <numFmt numFmtId="176" formatCode="##&quot; км&quot;"/>
    <numFmt numFmtId="177" formatCode="####&quot; г.г. р.)&quot;"/>
    <numFmt numFmtId="178" formatCode="&quot;(&quot;####&quot; - &quot;"/>
    <numFmt numFmtId="179" formatCode="&quot;неявилось:  &quot;\ ###"/>
    <numFmt numFmtId="180" formatCode="&quot;сошло:   &quot;\ ##"/>
    <numFmt numFmtId="181" formatCode="&quot;в прот.  &quot;\ ###"/>
    <numFmt numFmtId="182" formatCode="&quot;прот. &quot;###"/>
    <numFmt numFmtId="183" formatCode="&quot;заявка &quot;###"/>
    <numFmt numFmtId="184" formatCode="&quot;заявка&quot;###"/>
    <numFmt numFmtId="185" formatCode="&quot;з &quot;###"/>
    <numFmt numFmtId="186" formatCode="h:mm/ss.0"/>
    <numFmt numFmtId="187" formatCode="##&quot;   &quot;##"/>
    <numFmt numFmtId="188" formatCode="&quot;в протоколе &quot;###"/>
    <numFmt numFmtId="189" formatCode="dd/mm/yy&quot;     &quot;\ h:m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######&quot;-&quot;####&quot;-&quot;####"/>
    <numFmt numFmtId="194" formatCode="#&quot;:&quot;##&quot;.&quot;##&quot;,&quot;##&quot;-&quot;####&quot;-&quot;####"/>
    <numFmt numFmtId="195" formatCode="[h]:mm/ss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/ss.00"/>
    <numFmt numFmtId="205" formatCode="##&quot;.&quot;##"/>
    <numFmt numFmtId="206" formatCode="#&quot;:&quot;##&quot;.&quot;##"/>
    <numFmt numFmtId="207" formatCode="mm/ss"/>
    <numFmt numFmtId="208" formatCode="h:mm:ss;@"/>
    <numFmt numFmtId="209" formatCode="[$€-2]\ ###,000_);[Red]\([$€-2]\ ###,000\)"/>
  </numFmts>
  <fonts count="47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7.5"/>
      <name val="Arial Cyr"/>
      <family val="2"/>
    </font>
    <font>
      <sz val="11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sz val="14"/>
      <name val="Arial Cyr"/>
      <family val="0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4" fillId="0" borderId="0" xfId="54" applyFont="1" applyBorder="1" applyProtection="1">
      <alignment/>
      <protection hidden="1"/>
    </xf>
    <xf numFmtId="0" fontId="6" fillId="0" borderId="0" xfId="54" applyFont="1" applyBorder="1" applyProtection="1">
      <alignment/>
      <protection hidden="1"/>
    </xf>
    <xf numFmtId="0" fontId="9" fillId="0" borderId="0" xfId="53" applyFont="1" applyFill="1" applyBorder="1" applyAlignment="1" applyProtection="1">
      <alignment vertical="center" wrapText="1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1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 shrinkToFit="1"/>
      <protection hidden="1"/>
    </xf>
    <xf numFmtId="0" fontId="3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 wrapText="1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left" vertical="center" shrinkToFit="1"/>
      <protection hidden="1"/>
    </xf>
    <xf numFmtId="1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49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54" applyFont="1" applyBorder="1" applyProtection="1">
      <alignment/>
      <protection hidden="1"/>
    </xf>
    <xf numFmtId="49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46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53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32" borderId="10" xfId="53" applyFont="1" applyFill="1" applyBorder="1" applyAlignment="1" applyProtection="1">
      <alignment horizontal="center" vertical="center" wrapText="1"/>
      <protection hidden="1"/>
    </xf>
    <xf numFmtId="0" fontId="8" fillId="32" borderId="11" xfId="53" applyFont="1" applyFill="1" applyBorder="1" applyAlignment="1" applyProtection="1">
      <alignment horizontal="center" vertical="center" wrapText="1"/>
      <protection hidden="1"/>
    </xf>
    <xf numFmtId="1" fontId="8" fillId="32" borderId="10" xfId="53" applyNumberFormat="1" applyFont="1" applyFill="1" applyBorder="1" applyAlignment="1" applyProtection="1">
      <alignment horizontal="center" vertical="center" wrapText="1"/>
      <protection hidden="1"/>
    </xf>
    <xf numFmtId="1" fontId="8" fillId="32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32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Font="1" applyFill="1" applyBorder="1" applyAlignment="1" applyProtection="1">
      <alignment horizontal="center" vertical="center" wrapText="1"/>
      <protection hidden="1"/>
    </xf>
    <xf numFmtId="0" fontId="8" fillId="0" borderId="11" xfId="53" applyFont="1" applyFill="1" applyBorder="1" applyAlignment="1" applyProtection="1">
      <alignment horizontal="center" vertical="center" wrapText="1"/>
      <protection hidden="1"/>
    </xf>
    <xf numFmtId="1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1" fontId="8" fillId="0" borderId="11" xfId="53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_06.05.2012-PoRubegam" xfId="53"/>
    <cellStyle name="Обычный_ИС_baz 4_06.05.2012-PoRubegam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M19" sqref="M19"/>
    </sheetView>
  </sheetViews>
  <sheetFormatPr defaultColWidth="9.00390625" defaultRowHeight="12.75"/>
  <sheetData>
    <row r="1" spans="1:9" ht="89.25" customHeight="1">
      <c r="A1" s="23" t="s">
        <v>68</v>
      </c>
      <c r="B1" s="24"/>
      <c r="C1" s="24"/>
      <c r="D1" s="24"/>
      <c r="E1" s="24"/>
      <c r="F1" s="24"/>
      <c r="G1" s="24"/>
      <c r="H1" s="24"/>
      <c r="I1" s="24"/>
    </row>
    <row r="14" spans="1:9" ht="77.25" customHeight="1">
      <c r="A14" s="25" t="s">
        <v>72</v>
      </c>
      <c r="B14" s="26"/>
      <c r="C14" s="26"/>
      <c r="D14" s="26"/>
      <c r="E14" s="26"/>
      <c r="F14" s="26"/>
      <c r="G14" s="26"/>
      <c r="H14" s="26"/>
      <c r="I14" s="26"/>
    </row>
    <row r="37" ht="42.75" customHeight="1"/>
    <row r="44" spans="1:9" ht="12.75">
      <c r="A44" s="27" t="s">
        <v>160</v>
      </c>
      <c r="B44" s="27"/>
      <c r="C44" s="27"/>
      <c r="D44" s="27"/>
      <c r="E44" s="27"/>
      <c r="F44" s="27"/>
      <c r="G44" s="27"/>
      <c r="H44" s="27"/>
      <c r="I44" s="27"/>
    </row>
    <row r="45" spans="1:9" ht="12.75">
      <c r="A45" s="27" t="s">
        <v>9</v>
      </c>
      <c r="B45" s="27"/>
      <c r="C45" s="27"/>
      <c r="D45" s="27"/>
      <c r="E45" s="27"/>
      <c r="F45" s="27"/>
      <c r="G45" s="27"/>
      <c r="H45" s="27"/>
      <c r="I45" s="27"/>
    </row>
  </sheetData>
  <sheetProtection/>
  <mergeCells count="4">
    <mergeCell ref="A1:I1"/>
    <mergeCell ref="A14:I14"/>
    <mergeCell ref="A44:I44"/>
    <mergeCell ref="A45:I4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showGridLines="0" zoomScalePageLayoutView="0" workbookViewId="0" topLeftCell="A1">
      <selection activeCell="E7" sqref="E7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14.625" style="7" customWidth="1"/>
    <col min="6" max="6" width="18.625" style="13" customWidth="1"/>
    <col min="7" max="7" width="6.375" style="14" customWidth="1"/>
    <col min="8" max="8" width="4.00390625" style="15" customWidth="1"/>
    <col min="9" max="9" width="3.875" style="15" customWidth="1"/>
    <col min="10" max="10" width="9.125" style="15" customWidth="1"/>
    <col min="11" max="11" width="9.125" style="2" customWidth="1"/>
    <col min="12" max="12" width="9.125" style="2" hidden="1" customWidth="1"/>
    <col min="13" max="16" width="9.125" style="2" customWidth="1"/>
    <col min="17" max="17" width="0" style="2" hidden="1" customWidth="1"/>
    <col min="18" max="16384" width="9.125" style="2" customWidth="1"/>
  </cols>
  <sheetData>
    <row r="1" spans="1:9" ht="71.25" customHeight="1">
      <c r="A1" s="28" t="s">
        <v>72</v>
      </c>
      <c r="B1" s="29"/>
      <c r="C1" s="29"/>
      <c r="D1" s="29"/>
      <c r="E1" s="29"/>
      <c r="F1" s="29"/>
      <c r="G1" s="29"/>
      <c r="H1" s="29"/>
      <c r="I1" s="29"/>
    </row>
    <row r="2" spans="1:9" ht="17.2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</row>
    <row r="3" spans="1:10" s="3" customFormat="1" ht="18" customHeight="1">
      <c r="A3" s="31" t="s">
        <v>161</v>
      </c>
      <c r="B3" s="31"/>
      <c r="C3" s="31"/>
      <c r="D3" s="31"/>
      <c r="E3" s="31"/>
      <c r="F3" s="31"/>
      <c r="G3" s="31"/>
      <c r="H3" s="31"/>
      <c r="I3" s="31"/>
      <c r="J3" s="19"/>
    </row>
    <row r="4" spans="1:10" s="3" customFormat="1" ht="13.5" customHeight="1">
      <c r="A4" s="4"/>
      <c r="C4" s="1"/>
      <c r="D4" s="1"/>
      <c r="E4" s="1"/>
      <c r="F4" s="1"/>
      <c r="G4" s="1"/>
      <c r="H4" s="1"/>
      <c r="J4" s="19"/>
    </row>
    <row r="5" spans="1:10" s="5" customFormat="1" ht="7.5" customHeight="1">
      <c r="A5" s="32" t="s">
        <v>0</v>
      </c>
      <c r="B5" s="32" t="s">
        <v>1</v>
      </c>
      <c r="C5" s="32" t="s">
        <v>2</v>
      </c>
      <c r="D5" s="34" t="s">
        <v>3</v>
      </c>
      <c r="E5" s="34" t="s">
        <v>4</v>
      </c>
      <c r="F5" s="34" t="s">
        <v>5</v>
      </c>
      <c r="G5" s="36" t="s">
        <v>6</v>
      </c>
      <c r="H5" s="36" t="s">
        <v>7</v>
      </c>
      <c r="I5" s="36" t="s">
        <v>8</v>
      </c>
      <c r="J5" s="36" t="s">
        <v>18</v>
      </c>
    </row>
    <row r="6" spans="1:10" s="5" customFormat="1" ht="7.5" customHeight="1">
      <c r="A6" s="33"/>
      <c r="B6" s="33"/>
      <c r="C6" s="33"/>
      <c r="D6" s="35"/>
      <c r="E6" s="35"/>
      <c r="F6" s="35"/>
      <c r="G6" s="37"/>
      <c r="H6" s="37"/>
      <c r="I6" s="37"/>
      <c r="J6" s="37"/>
    </row>
    <row r="7" spans="1:17" ht="12.75" customHeight="1">
      <c r="A7" s="6">
        <v>1</v>
      </c>
      <c r="B7" s="6">
        <v>426</v>
      </c>
      <c r="C7" s="16" t="s">
        <v>176</v>
      </c>
      <c r="D7" s="17">
        <v>1997</v>
      </c>
      <c r="E7" s="10" t="s">
        <v>14</v>
      </c>
      <c r="F7" s="10" t="s">
        <v>177</v>
      </c>
      <c r="G7" s="20" t="s">
        <v>743</v>
      </c>
      <c r="H7" s="9" t="str">
        <f aca="true" t="shared" si="0" ref="H7:H38">IF(AND(D7&gt;=1948,D7&lt;=1952),"М65",IF(AND(D7&gt;=1953,D7&lt;=1957),"М60",IF(AND(D7&gt;=1958,D7&lt;=1962),"М55",IF(AND(D7&gt;=1963,D7&lt;=1967),"М50",IF(AND(D7&gt;=1968,D7&lt;=1972),"М45",IF(AND(D7&gt;=1973,D7&lt;=1977),"М40",L7))))))</f>
        <v>М18</v>
      </c>
      <c r="I7" s="9">
        <v>1</v>
      </c>
      <c r="J7" s="20"/>
      <c r="L7" s="2" t="str">
        <f aca="true" t="shared" si="1" ref="L7:L38">IF(AND(D7&gt;=1978,D7&lt;=1999),"М18","")</f>
        <v>М18</v>
      </c>
      <c r="Q7" s="2">
        <v>1670</v>
      </c>
    </row>
    <row r="8" spans="1:17" ht="12.75" customHeight="1">
      <c r="A8" s="6">
        <v>2</v>
      </c>
      <c r="B8" s="6">
        <v>446</v>
      </c>
      <c r="C8" s="16" t="s">
        <v>48</v>
      </c>
      <c r="D8" s="17">
        <v>1984</v>
      </c>
      <c r="E8" s="10" t="s">
        <v>14</v>
      </c>
      <c r="F8" s="10" t="s">
        <v>81</v>
      </c>
      <c r="G8" s="20" t="s">
        <v>744</v>
      </c>
      <c r="H8" s="9" t="str">
        <f t="shared" si="0"/>
        <v>М18</v>
      </c>
      <c r="I8" s="9">
        <v>2</v>
      </c>
      <c r="J8" s="20"/>
      <c r="L8" s="2" t="str">
        <f t="shared" si="1"/>
        <v>М18</v>
      </c>
      <c r="Q8" s="2">
        <v>1688</v>
      </c>
    </row>
    <row r="9" spans="1:17" ht="12.75" customHeight="1">
      <c r="A9" s="6">
        <v>3</v>
      </c>
      <c r="B9" s="6">
        <v>412</v>
      </c>
      <c r="C9" s="16" t="s">
        <v>97</v>
      </c>
      <c r="D9" s="17">
        <v>1994</v>
      </c>
      <c r="E9" s="10" t="s">
        <v>14</v>
      </c>
      <c r="F9" s="10"/>
      <c r="G9" s="20" t="s">
        <v>623</v>
      </c>
      <c r="H9" s="9" t="str">
        <f t="shared" si="0"/>
        <v>М18</v>
      </c>
      <c r="I9" s="9">
        <v>3</v>
      </c>
      <c r="J9" s="20"/>
      <c r="L9" s="2" t="str">
        <f t="shared" si="1"/>
        <v>М18</v>
      </c>
      <c r="Q9" s="2">
        <v>1725</v>
      </c>
    </row>
    <row r="10" spans="1:17" ht="12.75" customHeight="1">
      <c r="A10" s="6">
        <v>4</v>
      </c>
      <c r="B10" s="6">
        <v>531</v>
      </c>
      <c r="C10" s="16" t="s">
        <v>365</v>
      </c>
      <c r="D10" s="17">
        <v>1985</v>
      </c>
      <c r="E10" s="10" t="s">
        <v>366</v>
      </c>
      <c r="F10" s="10" t="s">
        <v>367</v>
      </c>
      <c r="G10" s="20" t="s">
        <v>626</v>
      </c>
      <c r="H10" s="9" t="str">
        <f t="shared" si="0"/>
        <v>М18</v>
      </c>
      <c r="I10" s="9">
        <v>4</v>
      </c>
      <c r="J10" s="20"/>
      <c r="L10" s="2" t="str">
        <f t="shared" si="1"/>
        <v>М18</v>
      </c>
      <c r="Q10" s="2">
        <v>1763</v>
      </c>
    </row>
    <row r="11" spans="1:17" ht="12.75" customHeight="1">
      <c r="A11" s="6">
        <v>5</v>
      </c>
      <c r="B11" s="6">
        <v>442</v>
      </c>
      <c r="C11" s="16" t="s">
        <v>91</v>
      </c>
      <c r="D11" s="17">
        <v>1996</v>
      </c>
      <c r="E11" s="10" t="s">
        <v>14</v>
      </c>
      <c r="F11" s="10" t="s">
        <v>49</v>
      </c>
      <c r="G11" s="20" t="s">
        <v>153</v>
      </c>
      <c r="H11" s="9" t="str">
        <f t="shared" si="0"/>
        <v>М18</v>
      </c>
      <c r="I11" s="9">
        <v>5</v>
      </c>
      <c r="J11" s="20"/>
      <c r="L11" s="2" t="str">
        <f t="shared" si="1"/>
        <v>М18</v>
      </c>
      <c r="Q11" s="2">
        <v>1810</v>
      </c>
    </row>
    <row r="12" spans="1:17" ht="12.75" customHeight="1">
      <c r="A12" s="6">
        <v>6</v>
      </c>
      <c r="B12" s="6">
        <v>443</v>
      </c>
      <c r="C12" s="16" t="s">
        <v>204</v>
      </c>
      <c r="D12" s="17">
        <v>1991</v>
      </c>
      <c r="E12" s="10" t="s">
        <v>205</v>
      </c>
      <c r="F12" s="10" t="s">
        <v>36</v>
      </c>
      <c r="G12" s="20" t="s">
        <v>745</v>
      </c>
      <c r="H12" s="9" t="str">
        <f t="shared" si="0"/>
        <v>М18</v>
      </c>
      <c r="I12" s="9">
        <v>6</v>
      </c>
      <c r="J12" s="20"/>
      <c r="L12" s="2" t="str">
        <f t="shared" si="1"/>
        <v>М18</v>
      </c>
      <c r="Q12" s="2">
        <v>1811</v>
      </c>
    </row>
    <row r="13" spans="1:17" ht="12.75" customHeight="1">
      <c r="A13" s="6">
        <v>7</v>
      </c>
      <c r="B13" s="6">
        <v>523</v>
      </c>
      <c r="C13" s="16" t="s">
        <v>358</v>
      </c>
      <c r="D13" s="17">
        <v>1991</v>
      </c>
      <c r="E13" s="10" t="s">
        <v>14</v>
      </c>
      <c r="F13" s="10"/>
      <c r="G13" s="20" t="s">
        <v>746</v>
      </c>
      <c r="H13" s="9" t="str">
        <f t="shared" si="0"/>
        <v>М18</v>
      </c>
      <c r="I13" s="9">
        <v>7</v>
      </c>
      <c r="J13" s="20"/>
      <c r="L13" s="2" t="str">
        <f t="shared" si="1"/>
        <v>М18</v>
      </c>
      <c r="Q13" s="2">
        <v>1830</v>
      </c>
    </row>
    <row r="14" spans="1:17" ht="12.75" customHeight="1">
      <c r="A14" s="6">
        <v>8</v>
      </c>
      <c r="B14" s="6">
        <v>502</v>
      </c>
      <c r="C14" s="16" t="s">
        <v>344</v>
      </c>
      <c r="D14" s="17">
        <v>1991</v>
      </c>
      <c r="E14" s="10" t="s">
        <v>14</v>
      </c>
      <c r="F14" s="10" t="s">
        <v>33</v>
      </c>
      <c r="G14" s="20" t="s">
        <v>747</v>
      </c>
      <c r="H14" s="9" t="str">
        <f t="shared" si="0"/>
        <v>М18</v>
      </c>
      <c r="I14" s="9">
        <v>8</v>
      </c>
      <c r="J14" s="20"/>
      <c r="L14" s="2" t="str">
        <f t="shared" si="1"/>
        <v>М18</v>
      </c>
      <c r="Q14" s="2">
        <v>1839</v>
      </c>
    </row>
    <row r="15" spans="1:17" ht="12.75" customHeight="1">
      <c r="A15" s="6">
        <v>9</v>
      </c>
      <c r="B15" s="6">
        <v>447</v>
      </c>
      <c r="C15" s="16" t="s">
        <v>92</v>
      </c>
      <c r="D15" s="17">
        <v>1975</v>
      </c>
      <c r="E15" s="10" t="s">
        <v>14</v>
      </c>
      <c r="F15" s="10" t="s">
        <v>93</v>
      </c>
      <c r="G15" s="20" t="s">
        <v>628</v>
      </c>
      <c r="H15" s="9" t="str">
        <f t="shared" si="0"/>
        <v>М40</v>
      </c>
      <c r="I15" s="9">
        <v>1</v>
      </c>
      <c r="J15" s="20"/>
      <c r="L15" s="2">
        <f t="shared" si="1"/>
      </c>
      <c r="Q15" s="2">
        <v>1847</v>
      </c>
    </row>
    <row r="16" spans="1:17" ht="12.75" customHeight="1">
      <c r="A16" s="6">
        <v>10</v>
      </c>
      <c r="B16" s="6">
        <v>420</v>
      </c>
      <c r="C16" s="16" t="s">
        <v>42</v>
      </c>
      <c r="D16" s="17">
        <v>1956</v>
      </c>
      <c r="E16" s="10" t="s">
        <v>14</v>
      </c>
      <c r="F16" s="10" t="s">
        <v>31</v>
      </c>
      <c r="G16" s="20" t="s">
        <v>748</v>
      </c>
      <c r="H16" s="9" t="str">
        <f t="shared" si="0"/>
        <v>М60</v>
      </c>
      <c r="I16" s="9">
        <v>1</v>
      </c>
      <c r="J16" s="20"/>
      <c r="L16" s="2">
        <f t="shared" si="1"/>
      </c>
      <c r="Q16" s="2">
        <v>1854</v>
      </c>
    </row>
    <row r="17" spans="1:17" ht="12.75" customHeight="1">
      <c r="A17" s="6">
        <v>11</v>
      </c>
      <c r="B17" s="6">
        <v>434</v>
      </c>
      <c r="C17" s="16" t="s">
        <v>124</v>
      </c>
      <c r="D17" s="17">
        <v>1979</v>
      </c>
      <c r="E17" s="10" t="s">
        <v>14</v>
      </c>
      <c r="F17" s="10"/>
      <c r="G17" s="20" t="s">
        <v>65</v>
      </c>
      <c r="H17" s="9" t="str">
        <f t="shared" si="0"/>
        <v>М18</v>
      </c>
      <c r="I17" s="9">
        <v>9</v>
      </c>
      <c r="J17" s="20"/>
      <c r="L17" s="2" t="str">
        <f t="shared" si="1"/>
        <v>М18</v>
      </c>
      <c r="Q17" s="2">
        <v>1864</v>
      </c>
    </row>
    <row r="18" spans="1:17" ht="12.75" customHeight="1">
      <c r="A18" s="6">
        <v>12</v>
      </c>
      <c r="B18" s="6">
        <v>427</v>
      </c>
      <c r="C18" s="16" t="s">
        <v>37</v>
      </c>
      <c r="D18" s="17">
        <v>1961</v>
      </c>
      <c r="E18" s="10" t="s">
        <v>14</v>
      </c>
      <c r="F18" s="10" t="s">
        <v>17</v>
      </c>
      <c r="G18" s="20" t="s">
        <v>745</v>
      </c>
      <c r="H18" s="9" t="str">
        <f t="shared" si="0"/>
        <v>М55</v>
      </c>
      <c r="I18" s="9">
        <v>1</v>
      </c>
      <c r="J18" s="20"/>
      <c r="L18" s="2">
        <f t="shared" si="1"/>
      </c>
      <c r="Q18" s="2">
        <v>1871</v>
      </c>
    </row>
    <row r="19" spans="1:17" ht="12.75" customHeight="1">
      <c r="A19" s="6">
        <v>13</v>
      </c>
      <c r="B19" s="6">
        <v>449</v>
      </c>
      <c r="C19" s="16" t="s">
        <v>208</v>
      </c>
      <c r="D19" s="17">
        <v>1983</v>
      </c>
      <c r="E19" s="10" t="s">
        <v>209</v>
      </c>
      <c r="F19" s="10" t="s">
        <v>73</v>
      </c>
      <c r="G19" s="20" t="s">
        <v>747</v>
      </c>
      <c r="H19" s="9" t="str">
        <f t="shared" si="0"/>
        <v>М18</v>
      </c>
      <c r="I19" s="9">
        <v>10</v>
      </c>
      <c r="J19" s="20"/>
      <c r="L19" s="2" t="str">
        <f t="shared" si="1"/>
        <v>М18</v>
      </c>
      <c r="Q19" s="2">
        <v>1899</v>
      </c>
    </row>
    <row r="20" spans="1:17" ht="12.75" customHeight="1">
      <c r="A20" s="6">
        <v>14</v>
      </c>
      <c r="B20" s="6">
        <v>527</v>
      </c>
      <c r="C20" s="16" t="s">
        <v>362</v>
      </c>
      <c r="D20" s="17">
        <v>1971</v>
      </c>
      <c r="E20" s="10" t="s">
        <v>14</v>
      </c>
      <c r="F20" s="10" t="s">
        <v>31</v>
      </c>
      <c r="G20" s="20" t="s">
        <v>155</v>
      </c>
      <c r="H20" s="9" t="str">
        <f t="shared" si="0"/>
        <v>М45</v>
      </c>
      <c r="I20" s="9">
        <v>1</v>
      </c>
      <c r="J20" s="20"/>
      <c r="L20" s="2">
        <f t="shared" si="1"/>
      </c>
      <c r="Q20" s="2">
        <v>1926</v>
      </c>
    </row>
    <row r="21" spans="1:17" ht="12.75" customHeight="1">
      <c r="A21" s="6">
        <v>15</v>
      </c>
      <c r="B21" s="6">
        <v>431</v>
      </c>
      <c r="C21" s="16" t="s">
        <v>191</v>
      </c>
      <c r="D21" s="17">
        <v>1974</v>
      </c>
      <c r="E21" s="10" t="s">
        <v>14</v>
      </c>
      <c r="F21" s="10" t="s">
        <v>192</v>
      </c>
      <c r="G21" s="20" t="s">
        <v>629</v>
      </c>
      <c r="H21" s="9" t="str">
        <f t="shared" si="0"/>
        <v>М40</v>
      </c>
      <c r="I21" s="9">
        <v>2</v>
      </c>
      <c r="J21" s="20"/>
      <c r="L21" s="2">
        <f t="shared" si="1"/>
      </c>
      <c r="Q21" s="2">
        <v>1933</v>
      </c>
    </row>
    <row r="22" spans="1:17" ht="12.75" customHeight="1">
      <c r="A22" s="6">
        <v>16</v>
      </c>
      <c r="B22" s="6">
        <v>448</v>
      </c>
      <c r="C22" s="16" t="s">
        <v>45</v>
      </c>
      <c r="D22" s="17">
        <v>1956</v>
      </c>
      <c r="E22" s="10"/>
      <c r="F22" s="10" t="s">
        <v>73</v>
      </c>
      <c r="G22" s="20" t="s">
        <v>749</v>
      </c>
      <c r="H22" s="9" t="str">
        <f t="shared" si="0"/>
        <v>М60</v>
      </c>
      <c r="I22" s="9">
        <v>2</v>
      </c>
      <c r="J22" s="20"/>
      <c r="L22" s="2">
        <f t="shared" si="1"/>
      </c>
      <c r="Q22" s="2">
        <v>1952</v>
      </c>
    </row>
    <row r="23" spans="1:17" ht="12.75" customHeight="1">
      <c r="A23" s="6">
        <v>17</v>
      </c>
      <c r="B23" s="6">
        <v>419</v>
      </c>
      <c r="C23" s="16" t="s">
        <v>169</v>
      </c>
      <c r="D23" s="17">
        <v>1957</v>
      </c>
      <c r="E23" s="10" t="s">
        <v>14</v>
      </c>
      <c r="F23" s="10" t="s">
        <v>31</v>
      </c>
      <c r="G23" s="20" t="s">
        <v>750</v>
      </c>
      <c r="H23" s="9" t="str">
        <f t="shared" si="0"/>
        <v>М60</v>
      </c>
      <c r="I23" s="9">
        <v>3</v>
      </c>
      <c r="J23" s="20"/>
      <c r="L23" s="2">
        <f t="shared" si="1"/>
      </c>
      <c r="Q23" s="2">
        <v>1957</v>
      </c>
    </row>
    <row r="24" spans="1:17" ht="12.75" customHeight="1">
      <c r="A24" s="6">
        <v>18</v>
      </c>
      <c r="B24" s="6">
        <v>517</v>
      </c>
      <c r="C24" s="16" t="s">
        <v>353</v>
      </c>
      <c r="D24" s="17">
        <v>1990</v>
      </c>
      <c r="E24" s="10" t="s">
        <v>14</v>
      </c>
      <c r="F24" s="10" t="s">
        <v>199</v>
      </c>
      <c r="G24" s="20" t="s">
        <v>751</v>
      </c>
      <c r="H24" s="9" t="str">
        <f t="shared" si="0"/>
        <v>М18</v>
      </c>
      <c r="I24" s="9">
        <v>11</v>
      </c>
      <c r="J24" s="20"/>
      <c r="L24" s="2" t="str">
        <f t="shared" si="1"/>
        <v>М18</v>
      </c>
      <c r="Q24" s="2">
        <v>1987</v>
      </c>
    </row>
    <row r="25" spans="1:17" ht="12.75" customHeight="1">
      <c r="A25" s="6">
        <v>19</v>
      </c>
      <c r="B25" s="6">
        <v>432</v>
      </c>
      <c r="C25" s="16" t="s">
        <v>193</v>
      </c>
      <c r="D25" s="17">
        <v>1992</v>
      </c>
      <c r="E25" s="10" t="s">
        <v>14</v>
      </c>
      <c r="F25" s="10"/>
      <c r="G25" s="20" t="s">
        <v>752</v>
      </c>
      <c r="H25" s="9" t="str">
        <f t="shared" si="0"/>
        <v>М18</v>
      </c>
      <c r="I25" s="9">
        <v>12</v>
      </c>
      <c r="J25" s="20"/>
      <c r="L25" s="2" t="str">
        <f t="shared" si="1"/>
        <v>М18</v>
      </c>
      <c r="Q25" s="2">
        <v>2026</v>
      </c>
    </row>
    <row r="26" spans="1:17" ht="12.75" customHeight="1">
      <c r="A26" s="6">
        <v>20</v>
      </c>
      <c r="B26" s="6">
        <v>418</v>
      </c>
      <c r="C26" s="16" t="s">
        <v>175</v>
      </c>
      <c r="D26" s="17">
        <v>1962</v>
      </c>
      <c r="E26" s="10" t="s">
        <v>14</v>
      </c>
      <c r="F26" s="10" t="s">
        <v>31</v>
      </c>
      <c r="G26" s="20" t="s">
        <v>753</v>
      </c>
      <c r="H26" s="9" t="str">
        <f t="shared" si="0"/>
        <v>М55</v>
      </c>
      <c r="I26" s="9">
        <v>2</v>
      </c>
      <c r="J26" s="20"/>
      <c r="L26" s="2">
        <f t="shared" si="1"/>
      </c>
      <c r="Q26" s="2">
        <v>2038</v>
      </c>
    </row>
    <row r="27" spans="1:17" ht="12.75" customHeight="1">
      <c r="A27" s="6">
        <v>21</v>
      </c>
      <c r="B27" s="6">
        <v>503</v>
      </c>
      <c r="C27" s="16" t="s">
        <v>53</v>
      </c>
      <c r="D27" s="17">
        <v>1972</v>
      </c>
      <c r="E27" s="10" t="s">
        <v>14</v>
      </c>
      <c r="F27" s="10" t="s">
        <v>54</v>
      </c>
      <c r="G27" s="20" t="s">
        <v>754</v>
      </c>
      <c r="H27" s="9" t="str">
        <f t="shared" si="0"/>
        <v>М45</v>
      </c>
      <c r="I27" s="9">
        <v>2</v>
      </c>
      <c r="J27" s="20"/>
      <c r="L27" s="2">
        <f t="shared" si="1"/>
      </c>
      <c r="Q27" s="2">
        <v>2064</v>
      </c>
    </row>
    <row r="28" spans="1:17" ht="12.75" customHeight="1">
      <c r="A28" s="6">
        <v>22</v>
      </c>
      <c r="B28" s="6">
        <v>425</v>
      </c>
      <c r="C28" s="16" t="s">
        <v>94</v>
      </c>
      <c r="D28" s="17">
        <v>1949</v>
      </c>
      <c r="E28" s="10" t="s">
        <v>14</v>
      </c>
      <c r="F28" s="10" t="s">
        <v>39</v>
      </c>
      <c r="G28" s="20" t="s">
        <v>755</v>
      </c>
      <c r="H28" s="9" t="str">
        <f t="shared" si="0"/>
        <v>М65</v>
      </c>
      <c r="I28" s="9">
        <v>1</v>
      </c>
      <c r="J28" s="20"/>
      <c r="L28" s="2">
        <f t="shared" si="1"/>
      </c>
      <c r="Q28" s="2">
        <v>2095</v>
      </c>
    </row>
    <row r="29" spans="1:17" ht="12.75" customHeight="1">
      <c r="A29" s="6">
        <v>23</v>
      </c>
      <c r="B29" s="6">
        <v>534</v>
      </c>
      <c r="C29" s="16" t="s">
        <v>369</v>
      </c>
      <c r="D29" s="17">
        <v>1979</v>
      </c>
      <c r="E29" s="10" t="s">
        <v>14</v>
      </c>
      <c r="F29" s="10" t="s">
        <v>370</v>
      </c>
      <c r="G29" s="20" t="s">
        <v>756</v>
      </c>
      <c r="H29" s="9" t="str">
        <f t="shared" si="0"/>
        <v>М18</v>
      </c>
      <c r="I29" s="9">
        <v>13</v>
      </c>
      <c r="J29" s="20"/>
      <c r="L29" s="2" t="str">
        <f t="shared" si="1"/>
        <v>М18</v>
      </c>
      <c r="Q29" s="2">
        <v>2116</v>
      </c>
    </row>
    <row r="30" spans="1:17" ht="12.75" customHeight="1">
      <c r="A30" s="6">
        <v>24</v>
      </c>
      <c r="B30" s="6">
        <v>501</v>
      </c>
      <c r="C30" s="16" t="s">
        <v>342</v>
      </c>
      <c r="D30" s="17">
        <v>1974</v>
      </c>
      <c r="E30" s="10" t="s">
        <v>14</v>
      </c>
      <c r="F30" s="10" t="s">
        <v>343</v>
      </c>
      <c r="G30" s="20" t="s">
        <v>757</v>
      </c>
      <c r="H30" s="9" t="str">
        <f t="shared" si="0"/>
        <v>М40</v>
      </c>
      <c r="I30" s="9">
        <v>3</v>
      </c>
      <c r="J30" s="20"/>
      <c r="L30" s="2">
        <f t="shared" si="1"/>
      </c>
      <c r="Q30" s="2">
        <v>2123</v>
      </c>
    </row>
    <row r="31" spans="1:17" ht="12.75" customHeight="1">
      <c r="A31" s="6">
        <v>25</v>
      </c>
      <c r="B31" s="6">
        <v>511</v>
      </c>
      <c r="C31" s="16" t="s">
        <v>348</v>
      </c>
      <c r="D31" s="17">
        <v>1978</v>
      </c>
      <c r="E31" s="10" t="s">
        <v>14</v>
      </c>
      <c r="F31" s="10" t="s">
        <v>349</v>
      </c>
      <c r="G31" s="20" t="s">
        <v>758</v>
      </c>
      <c r="H31" s="9" t="str">
        <f t="shared" si="0"/>
        <v>М18</v>
      </c>
      <c r="I31" s="9">
        <v>14</v>
      </c>
      <c r="J31" s="20"/>
      <c r="L31" s="2" t="str">
        <f t="shared" si="1"/>
        <v>М18</v>
      </c>
      <c r="Q31" s="2">
        <v>2131</v>
      </c>
    </row>
    <row r="32" spans="1:17" ht="12.75" customHeight="1">
      <c r="A32" s="6">
        <v>26</v>
      </c>
      <c r="B32" s="6">
        <v>428</v>
      </c>
      <c r="C32" s="16" t="s">
        <v>182</v>
      </c>
      <c r="D32" s="17">
        <v>1982</v>
      </c>
      <c r="E32" s="10" t="s">
        <v>14</v>
      </c>
      <c r="F32" s="10" t="s">
        <v>29</v>
      </c>
      <c r="G32" s="20" t="s">
        <v>759</v>
      </c>
      <c r="H32" s="9" t="str">
        <f t="shared" si="0"/>
        <v>М18</v>
      </c>
      <c r="I32" s="9">
        <v>15</v>
      </c>
      <c r="J32" s="20"/>
      <c r="L32" s="2" t="str">
        <f t="shared" si="1"/>
        <v>М18</v>
      </c>
      <c r="Q32" s="2">
        <v>2134</v>
      </c>
    </row>
    <row r="33" spans="1:17" ht="12.75" customHeight="1">
      <c r="A33" s="6">
        <v>27</v>
      </c>
      <c r="B33" s="6">
        <v>440</v>
      </c>
      <c r="C33" s="16" t="s">
        <v>203</v>
      </c>
      <c r="D33" s="17">
        <v>1999</v>
      </c>
      <c r="E33" s="10" t="s">
        <v>14</v>
      </c>
      <c r="F33" s="10" t="s">
        <v>201</v>
      </c>
      <c r="G33" s="20" t="s">
        <v>760</v>
      </c>
      <c r="H33" s="9" t="str">
        <f t="shared" si="0"/>
        <v>М18</v>
      </c>
      <c r="I33" s="9">
        <v>16</v>
      </c>
      <c r="J33" s="20"/>
      <c r="L33" s="2" t="str">
        <f t="shared" si="1"/>
        <v>М18</v>
      </c>
      <c r="Q33" s="2">
        <v>2145</v>
      </c>
    </row>
    <row r="34" spans="1:17" ht="12.75" customHeight="1">
      <c r="A34" s="6">
        <v>28</v>
      </c>
      <c r="B34" s="6">
        <v>508</v>
      </c>
      <c r="C34" s="16" t="s">
        <v>96</v>
      </c>
      <c r="D34" s="17">
        <v>1959</v>
      </c>
      <c r="E34" s="10" t="s">
        <v>14</v>
      </c>
      <c r="F34" s="10"/>
      <c r="G34" s="20" t="s">
        <v>761</v>
      </c>
      <c r="H34" s="9" t="str">
        <f t="shared" si="0"/>
        <v>М55</v>
      </c>
      <c r="I34" s="9">
        <v>3</v>
      </c>
      <c r="J34" s="20"/>
      <c r="L34" s="2">
        <f t="shared" si="1"/>
      </c>
      <c r="Q34" s="2">
        <v>2151</v>
      </c>
    </row>
    <row r="35" spans="1:17" ht="12.75" customHeight="1">
      <c r="A35" s="6">
        <v>29</v>
      </c>
      <c r="B35" s="6">
        <v>422</v>
      </c>
      <c r="C35" s="16" t="s">
        <v>170</v>
      </c>
      <c r="D35" s="17">
        <v>1956</v>
      </c>
      <c r="E35" s="10" t="s">
        <v>14</v>
      </c>
      <c r="F35" s="10" t="s">
        <v>33</v>
      </c>
      <c r="G35" s="20" t="s">
        <v>762</v>
      </c>
      <c r="H35" s="9" t="str">
        <f t="shared" si="0"/>
        <v>М60</v>
      </c>
      <c r="I35" s="9">
        <v>4</v>
      </c>
      <c r="J35" s="20"/>
      <c r="L35" s="2">
        <f t="shared" si="1"/>
      </c>
      <c r="Q35" s="2">
        <v>2179</v>
      </c>
    </row>
    <row r="36" spans="1:17" ht="12.75" customHeight="1">
      <c r="A36" s="6">
        <v>30</v>
      </c>
      <c r="B36" s="6">
        <v>444</v>
      </c>
      <c r="C36" s="16" t="s">
        <v>44</v>
      </c>
      <c r="D36" s="17">
        <v>1957</v>
      </c>
      <c r="E36" s="10" t="s">
        <v>14</v>
      </c>
      <c r="F36" s="18" t="s">
        <v>33</v>
      </c>
      <c r="G36" s="20" t="s">
        <v>763</v>
      </c>
      <c r="H36" s="9" t="str">
        <f t="shared" si="0"/>
        <v>М60</v>
      </c>
      <c r="I36" s="9">
        <v>5</v>
      </c>
      <c r="J36" s="20"/>
      <c r="L36" s="2">
        <f t="shared" si="1"/>
      </c>
      <c r="Q36" s="2">
        <v>2196</v>
      </c>
    </row>
    <row r="37" spans="1:17" ht="12.75" customHeight="1">
      <c r="A37" s="6">
        <v>31</v>
      </c>
      <c r="B37" s="6">
        <v>522</v>
      </c>
      <c r="C37" s="16" t="s">
        <v>128</v>
      </c>
      <c r="D37" s="17">
        <v>1958</v>
      </c>
      <c r="E37" s="10" t="s">
        <v>14</v>
      </c>
      <c r="F37" s="10"/>
      <c r="G37" s="20" t="s">
        <v>764</v>
      </c>
      <c r="H37" s="9" t="str">
        <f t="shared" si="0"/>
        <v>М55</v>
      </c>
      <c r="I37" s="9">
        <v>4</v>
      </c>
      <c r="J37" s="20"/>
      <c r="L37" s="2">
        <f t="shared" si="1"/>
      </c>
      <c r="Q37" s="2">
        <v>2205</v>
      </c>
    </row>
    <row r="38" spans="1:17" ht="12.75" customHeight="1">
      <c r="A38" s="6">
        <v>32</v>
      </c>
      <c r="B38" s="6">
        <v>414</v>
      </c>
      <c r="C38" s="16" t="s">
        <v>503</v>
      </c>
      <c r="D38" s="17">
        <v>1952</v>
      </c>
      <c r="E38" s="10" t="s">
        <v>162</v>
      </c>
      <c r="F38" s="10" t="s">
        <v>163</v>
      </c>
      <c r="G38" s="20" t="s">
        <v>634</v>
      </c>
      <c r="H38" s="9" t="str">
        <f t="shared" si="0"/>
        <v>М65</v>
      </c>
      <c r="I38" s="9">
        <v>2</v>
      </c>
      <c r="J38" s="20"/>
      <c r="L38" s="2">
        <f t="shared" si="1"/>
      </c>
      <c r="Q38" s="2">
        <v>2207</v>
      </c>
    </row>
    <row r="39" spans="1:17" ht="12.75" customHeight="1">
      <c r="A39" s="6">
        <v>33</v>
      </c>
      <c r="B39" s="6">
        <v>542</v>
      </c>
      <c r="C39" s="16" t="s">
        <v>58</v>
      </c>
      <c r="D39" s="17">
        <v>1959</v>
      </c>
      <c r="E39" s="10" t="s">
        <v>14</v>
      </c>
      <c r="F39" s="10" t="s">
        <v>33</v>
      </c>
      <c r="G39" s="20" t="s">
        <v>765</v>
      </c>
      <c r="H39" s="9" t="str">
        <f aca="true" t="shared" si="2" ref="H39:H62">IF(AND(D39&gt;=1948,D39&lt;=1952),"М65",IF(AND(D39&gt;=1953,D39&lt;=1957),"М60",IF(AND(D39&gt;=1958,D39&lt;=1962),"М55",IF(AND(D39&gt;=1963,D39&lt;=1967),"М50",IF(AND(D39&gt;=1968,D39&lt;=1972),"М45",IF(AND(D39&gt;=1973,D39&lt;=1977),"М40",L39))))))</f>
        <v>М55</v>
      </c>
      <c r="I39" s="9">
        <v>5</v>
      </c>
      <c r="J39" s="20"/>
      <c r="L39" s="2">
        <f aca="true" t="shared" si="3" ref="L39:L62">IF(AND(D39&gt;=1978,D39&lt;=1999),"М18","")</f>
      </c>
      <c r="Q39" s="2">
        <v>2215</v>
      </c>
    </row>
    <row r="40" spans="1:17" ht="12.75" customHeight="1">
      <c r="A40" s="6">
        <v>34</v>
      </c>
      <c r="B40" s="6">
        <v>528</v>
      </c>
      <c r="C40" s="16" t="s">
        <v>363</v>
      </c>
      <c r="D40" s="17">
        <v>1962</v>
      </c>
      <c r="E40" s="10" t="s">
        <v>14</v>
      </c>
      <c r="F40" s="10" t="s">
        <v>31</v>
      </c>
      <c r="G40" s="20" t="s">
        <v>766</v>
      </c>
      <c r="H40" s="9" t="str">
        <f t="shared" si="2"/>
        <v>М55</v>
      </c>
      <c r="I40" s="9">
        <v>6</v>
      </c>
      <c r="J40" s="20"/>
      <c r="L40" s="2">
        <f t="shared" si="3"/>
      </c>
      <c r="Q40" s="2">
        <v>2247</v>
      </c>
    </row>
    <row r="41" spans="1:17" ht="12.75" customHeight="1">
      <c r="A41" s="6">
        <v>35</v>
      </c>
      <c r="B41" s="6">
        <v>520</v>
      </c>
      <c r="C41" s="16" t="s">
        <v>356</v>
      </c>
      <c r="D41" s="17">
        <v>1954</v>
      </c>
      <c r="E41" s="10" t="s">
        <v>14</v>
      </c>
      <c r="F41" s="10" t="s">
        <v>357</v>
      </c>
      <c r="G41" s="20" t="s">
        <v>767</v>
      </c>
      <c r="H41" s="9" t="str">
        <f t="shared" si="2"/>
        <v>М60</v>
      </c>
      <c r="I41" s="9">
        <v>6</v>
      </c>
      <c r="J41" s="20"/>
      <c r="L41" s="2">
        <f t="shared" si="3"/>
      </c>
      <c r="Q41" s="2">
        <v>2271</v>
      </c>
    </row>
    <row r="42" spans="1:17" ht="12.75" customHeight="1">
      <c r="A42" s="6">
        <v>36</v>
      </c>
      <c r="B42" s="6">
        <v>505</v>
      </c>
      <c r="C42" s="16" t="s">
        <v>46</v>
      </c>
      <c r="D42" s="17">
        <v>1977</v>
      </c>
      <c r="E42" s="10" t="s">
        <v>43</v>
      </c>
      <c r="F42" s="10" t="s">
        <v>95</v>
      </c>
      <c r="G42" s="20" t="s">
        <v>768</v>
      </c>
      <c r="H42" s="9" t="str">
        <f t="shared" si="2"/>
        <v>М40</v>
      </c>
      <c r="I42" s="9">
        <v>4</v>
      </c>
      <c r="J42" s="20" t="s">
        <v>47</v>
      </c>
      <c r="L42" s="2">
        <f t="shared" si="3"/>
      </c>
      <c r="Q42" s="2">
        <v>2304</v>
      </c>
    </row>
    <row r="43" spans="1:17" ht="12.75" customHeight="1">
      <c r="A43" s="6">
        <v>37</v>
      </c>
      <c r="B43" s="6">
        <v>533</v>
      </c>
      <c r="C43" s="16" t="s">
        <v>368</v>
      </c>
      <c r="D43" s="17">
        <v>1972</v>
      </c>
      <c r="E43" s="10" t="s">
        <v>14</v>
      </c>
      <c r="F43" s="10"/>
      <c r="G43" s="20" t="s">
        <v>769</v>
      </c>
      <c r="H43" s="9" t="str">
        <f t="shared" si="2"/>
        <v>М45</v>
      </c>
      <c r="I43" s="9">
        <v>3</v>
      </c>
      <c r="J43" s="20"/>
      <c r="L43" s="2">
        <f t="shared" si="3"/>
      </c>
      <c r="Q43" s="2">
        <v>2311</v>
      </c>
    </row>
    <row r="44" spans="1:17" ht="12.75" customHeight="1">
      <c r="A44" s="6">
        <v>38</v>
      </c>
      <c r="B44" s="6">
        <v>507</v>
      </c>
      <c r="C44" s="16" t="s">
        <v>96</v>
      </c>
      <c r="D44" s="17">
        <v>1955</v>
      </c>
      <c r="E44" s="10" t="s">
        <v>209</v>
      </c>
      <c r="F44" s="10"/>
      <c r="G44" s="20" t="s">
        <v>769</v>
      </c>
      <c r="H44" s="9" t="str">
        <f t="shared" si="2"/>
        <v>М60</v>
      </c>
      <c r="I44" s="9">
        <v>7</v>
      </c>
      <c r="J44" s="20"/>
      <c r="L44" s="2">
        <f t="shared" si="3"/>
      </c>
      <c r="Q44" s="2">
        <v>2311</v>
      </c>
    </row>
    <row r="45" spans="1:17" ht="12.75" customHeight="1">
      <c r="A45" s="6">
        <v>39</v>
      </c>
      <c r="B45" s="6">
        <v>529</v>
      </c>
      <c r="C45" s="16" t="s">
        <v>364</v>
      </c>
      <c r="D45" s="17">
        <v>1986</v>
      </c>
      <c r="E45" s="10" t="s">
        <v>14</v>
      </c>
      <c r="F45" s="10" t="s">
        <v>31</v>
      </c>
      <c r="G45" s="20" t="s">
        <v>770</v>
      </c>
      <c r="H45" s="9" t="str">
        <f t="shared" si="2"/>
        <v>М18</v>
      </c>
      <c r="I45" s="9">
        <v>17</v>
      </c>
      <c r="J45" s="20"/>
      <c r="L45" s="2" t="str">
        <f t="shared" si="3"/>
        <v>М18</v>
      </c>
      <c r="Q45" s="2">
        <v>2342</v>
      </c>
    </row>
    <row r="46" spans="1:17" ht="12.75" customHeight="1">
      <c r="A46" s="6">
        <v>40</v>
      </c>
      <c r="B46" s="6">
        <v>435</v>
      </c>
      <c r="C46" s="16" t="s">
        <v>504</v>
      </c>
      <c r="D46" s="17">
        <v>1995</v>
      </c>
      <c r="E46" s="10" t="s">
        <v>14</v>
      </c>
      <c r="F46" s="10" t="s">
        <v>202</v>
      </c>
      <c r="G46" s="20" t="s">
        <v>771</v>
      </c>
      <c r="H46" s="9" t="str">
        <f t="shared" si="2"/>
        <v>М18</v>
      </c>
      <c r="I46" s="9">
        <v>18</v>
      </c>
      <c r="J46" s="20"/>
      <c r="L46" s="2" t="str">
        <f t="shared" si="3"/>
        <v>М18</v>
      </c>
      <c r="Q46" s="2">
        <v>2429</v>
      </c>
    </row>
    <row r="47" spans="1:17" ht="12.75" customHeight="1">
      <c r="A47" s="6">
        <v>41</v>
      </c>
      <c r="B47" s="6">
        <v>450</v>
      </c>
      <c r="C47" s="16" t="s">
        <v>341</v>
      </c>
      <c r="D47" s="17">
        <v>1979</v>
      </c>
      <c r="E47" s="10" t="s">
        <v>14</v>
      </c>
      <c r="F47" s="10"/>
      <c r="G47" s="20" t="s">
        <v>772</v>
      </c>
      <c r="H47" s="9" t="str">
        <f t="shared" si="2"/>
        <v>М18</v>
      </c>
      <c r="I47" s="9">
        <v>19</v>
      </c>
      <c r="J47" s="20"/>
      <c r="L47" s="2" t="str">
        <f t="shared" si="3"/>
        <v>М18</v>
      </c>
      <c r="Q47" s="2">
        <v>2439</v>
      </c>
    </row>
    <row r="48" spans="1:17" ht="12.75" customHeight="1">
      <c r="A48" s="6">
        <v>42</v>
      </c>
      <c r="B48" s="6">
        <v>524</v>
      </c>
      <c r="C48" s="16" t="s">
        <v>123</v>
      </c>
      <c r="D48" s="17">
        <v>1986</v>
      </c>
      <c r="E48" s="10" t="s">
        <v>14</v>
      </c>
      <c r="F48" s="10"/>
      <c r="G48" s="20" t="s">
        <v>773</v>
      </c>
      <c r="H48" s="9" t="str">
        <f t="shared" si="2"/>
        <v>М18</v>
      </c>
      <c r="I48" s="9">
        <v>20</v>
      </c>
      <c r="J48" s="20"/>
      <c r="L48" s="2" t="str">
        <f t="shared" si="3"/>
        <v>М18</v>
      </c>
      <c r="Q48" s="2">
        <v>2458</v>
      </c>
    </row>
    <row r="49" spans="1:17" ht="12.75" customHeight="1">
      <c r="A49" s="6">
        <v>43</v>
      </c>
      <c r="B49" s="6">
        <v>445</v>
      </c>
      <c r="C49" s="16" t="s">
        <v>127</v>
      </c>
      <c r="D49" s="17">
        <v>1953</v>
      </c>
      <c r="E49" s="10"/>
      <c r="F49" s="10" t="s">
        <v>73</v>
      </c>
      <c r="G49" s="20" t="s">
        <v>774</v>
      </c>
      <c r="H49" s="9" t="str">
        <f t="shared" si="2"/>
        <v>М60</v>
      </c>
      <c r="I49" s="9">
        <v>8</v>
      </c>
      <c r="J49" s="20"/>
      <c r="L49" s="2">
        <f t="shared" si="3"/>
      </c>
      <c r="Q49" s="2">
        <v>2575</v>
      </c>
    </row>
    <row r="50" spans="2:12" ht="12.75" customHeight="1">
      <c r="B50" s="6">
        <v>415</v>
      </c>
      <c r="C50" s="16" t="s">
        <v>125</v>
      </c>
      <c r="D50" s="17">
        <v>1963</v>
      </c>
      <c r="E50" s="10"/>
      <c r="F50" s="10" t="s">
        <v>15</v>
      </c>
      <c r="G50" s="20"/>
      <c r="H50" s="9" t="str">
        <f t="shared" si="2"/>
        <v>М50</v>
      </c>
      <c r="I50" s="9">
        <v>1</v>
      </c>
      <c r="J50" s="20"/>
      <c r="L50" s="2">
        <f t="shared" si="3"/>
      </c>
    </row>
    <row r="51" spans="2:12" ht="12.75" customHeight="1">
      <c r="B51" s="6">
        <v>509</v>
      </c>
      <c r="C51" s="16" t="s">
        <v>345</v>
      </c>
      <c r="D51" s="17">
        <v>1997</v>
      </c>
      <c r="E51" s="10"/>
      <c r="F51" s="10" t="s">
        <v>346</v>
      </c>
      <c r="G51" s="20"/>
      <c r="H51" s="9" t="str">
        <f t="shared" si="2"/>
        <v>М18</v>
      </c>
      <c r="I51" s="9"/>
      <c r="J51" s="20"/>
      <c r="L51" s="2" t="str">
        <f t="shared" si="3"/>
        <v>М18</v>
      </c>
    </row>
    <row r="52" spans="2:12" ht="12.75" customHeight="1">
      <c r="B52" s="6">
        <v>510</v>
      </c>
      <c r="C52" s="16" t="s">
        <v>347</v>
      </c>
      <c r="D52" s="17">
        <v>1997</v>
      </c>
      <c r="E52" s="10" t="s">
        <v>14</v>
      </c>
      <c r="F52" s="10" t="s">
        <v>346</v>
      </c>
      <c r="G52" s="20"/>
      <c r="H52" s="9" t="str">
        <f t="shared" si="2"/>
        <v>М18</v>
      </c>
      <c r="I52" s="9"/>
      <c r="J52" s="20"/>
      <c r="L52" s="2" t="str">
        <f t="shared" si="3"/>
        <v>М18</v>
      </c>
    </row>
    <row r="53" spans="2:12" ht="12.75" customHeight="1">
      <c r="B53" s="6">
        <v>512</v>
      </c>
      <c r="C53" s="16" t="s">
        <v>350</v>
      </c>
      <c r="D53" s="17">
        <v>1997</v>
      </c>
      <c r="E53" s="10" t="s">
        <v>14</v>
      </c>
      <c r="F53" s="10" t="s">
        <v>346</v>
      </c>
      <c r="G53" s="20"/>
      <c r="H53" s="9" t="str">
        <f t="shared" si="2"/>
        <v>М18</v>
      </c>
      <c r="I53" s="9"/>
      <c r="J53" s="20"/>
      <c r="L53" s="2" t="str">
        <f t="shared" si="3"/>
        <v>М18</v>
      </c>
    </row>
    <row r="54" spans="2:12" ht="12.75" customHeight="1">
      <c r="B54" s="6">
        <v>513</v>
      </c>
      <c r="C54" s="16" t="s">
        <v>351</v>
      </c>
      <c r="D54" s="17">
        <v>1988</v>
      </c>
      <c r="E54" s="10" t="s">
        <v>14</v>
      </c>
      <c r="F54" s="10" t="s">
        <v>346</v>
      </c>
      <c r="G54" s="20"/>
      <c r="H54" s="9" t="str">
        <f t="shared" si="2"/>
        <v>М18</v>
      </c>
      <c r="I54" s="9"/>
      <c r="J54" s="20"/>
      <c r="L54" s="2" t="str">
        <f t="shared" si="3"/>
        <v>М18</v>
      </c>
    </row>
    <row r="55" spans="2:12" ht="12.75" customHeight="1">
      <c r="B55" s="6">
        <v>514</v>
      </c>
      <c r="C55" s="16" t="s">
        <v>352</v>
      </c>
      <c r="D55" s="17">
        <v>1989</v>
      </c>
      <c r="E55" s="10" t="s">
        <v>14</v>
      </c>
      <c r="F55" s="10" t="s">
        <v>346</v>
      </c>
      <c r="G55" s="20"/>
      <c r="H55" s="9" t="str">
        <f t="shared" si="2"/>
        <v>М18</v>
      </c>
      <c r="I55" s="9"/>
      <c r="J55" s="20"/>
      <c r="L55" s="2" t="str">
        <f t="shared" si="3"/>
        <v>М18</v>
      </c>
    </row>
    <row r="56" spans="2:12" ht="12.75" customHeight="1">
      <c r="B56" s="6">
        <v>515</v>
      </c>
      <c r="C56" s="16" t="s">
        <v>26</v>
      </c>
      <c r="D56" s="17">
        <v>1999</v>
      </c>
      <c r="E56" s="10" t="s">
        <v>14</v>
      </c>
      <c r="F56" s="10" t="s">
        <v>20</v>
      </c>
      <c r="G56" s="20"/>
      <c r="H56" s="9" t="str">
        <f t="shared" si="2"/>
        <v>М18</v>
      </c>
      <c r="I56" s="9"/>
      <c r="J56" s="20"/>
      <c r="L56" s="2" t="str">
        <f t="shared" si="3"/>
        <v>М18</v>
      </c>
    </row>
    <row r="57" spans="2:12" ht="12.75" customHeight="1">
      <c r="B57" s="6">
        <v>516</v>
      </c>
      <c r="C57" s="16" t="s">
        <v>22</v>
      </c>
      <c r="D57" s="17">
        <v>1999</v>
      </c>
      <c r="E57" s="10" t="s">
        <v>14</v>
      </c>
      <c r="F57" s="10" t="s">
        <v>20</v>
      </c>
      <c r="G57" s="20"/>
      <c r="H57" s="9" t="str">
        <f t="shared" si="2"/>
        <v>М18</v>
      </c>
      <c r="I57" s="9"/>
      <c r="J57" s="20"/>
      <c r="L57" s="2" t="str">
        <f t="shared" si="3"/>
        <v>М18</v>
      </c>
    </row>
    <row r="58" spans="2:12" ht="12.75" customHeight="1">
      <c r="B58" s="6">
        <v>518</v>
      </c>
      <c r="C58" s="16" t="s">
        <v>354</v>
      </c>
      <c r="D58" s="17">
        <v>1999</v>
      </c>
      <c r="E58" s="10" t="s">
        <v>14</v>
      </c>
      <c r="F58" s="10" t="s">
        <v>346</v>
      </c>
      <c r="G58" s="20"/>
      <c r="H58" s="9" t="str">
        <f t="shared" si="2"/>
        <v>М18</v>
      </c>
      <c r="I58" s="9"/>
      <c r="J58" s="20"/>
      <c r="L58" s="2" t="str">
        <f t="shared" si="3"/>
        <v>М18</v>
      </c>
    </row>
    <row r="59" spans="2:12" ht="12.75" customHeight="1">
      <c r="B59" s="6">
        <v>521</v>
      </c>
      <c r="C59" s="16" t="s">
        <v>505</v>
      </c>
      <c r="D59" s="17">
        <v>1998</v>
      </c>
      <c r="E59" s="10" t="s">
        <v>14</v>
      </c>
      <c r="F59" s="10" t="s">
        <v>319</v>
      </c>
      <c r="G59" s="20"/>
      <c r="H59" s="9" t="str">
        <f t="shared" si="2"/>
        <v>М18</v>
      </c>
      <c r="I59" s="9"/>
      <c r="J59" s="20"/>
      <c r="L59" s="2" t="str">
        <f t="shared" si="3"/>
        <v>М18</v>
      </c>
    </row>
    <row r="60" spans="2:12" ht="12.75" customHeight="1">
      <c r="B60" s="6">
        <v>535</v>
      </c>
      <c r="C60" s="16" t="s">
        <v>371</v>
      </c>
      <c r="D60" s="17">
        <v>1999</v>
      </c>
      <c r="E60" s="10" t="s">
        <v>14</v>
      </c>
      <c r="F60" s="10" t="s">
        <v>195</v>
      </c>
      <c r="G60" s="20"/>
      <c r="H60" s="9" t="str">
        <f t="shared" si="2"/>
        <v>М18</v>
      </c>
      <c r="I60" s="9"/>
      <c r="J60" s="20"/>
      <c r="L60" s="2" t="str">
        <f t="shared" si="3"/>
        <v>М18</v>
      </c>
    </row>
    <row r="61" spans="2:12" ht="12.75" customHeight="1">
      <c r="B61" s="6">
        <v>536</v>
      </c>
      <c r="C61" s="16" t="s">
        <v>416</v>
      </c>
      <c r="D61" s="17">
        <v>1998</v>
      </c>
      <c r="E61" s="10" t="s">
        <v>14</v>
      </c>
      <c r="F61" s="10" t="s">
        <v>346</v>
      </c>
      <c r="G61" s="20"/>
      <c r="H61" s="9" t="str">
        <f t="shared" si="2"/>
        <v>М18</v>
      </c>
      <c r="I61" s="9"/>
      <c r="J61" s="20"/>
      <c r="L61" s="2" t="str">
        <f t="shared" si="3"/>
        <v>М18</v>
      </c>
    </row>
    <row r="62" spans="2:12" ht="12.75" customHeight="1">
      <c r="B62" s="6">
        <v>538</v>
      </c>
      <c r="C62" s="16" t="s">
        <v>417</v>
      </c>
      <c r="D62" s="17">
        <v>1999</v>
      </c>
      <c r="E62" s="10" t="s">
        <v>14</v>
      </c>
      <c r="F62" s="10" t="s">
        <v>346</v>
      </c>
      <c r="G62" s="20"/>
      <c r="H62" s="9" t="str">
        <f t="shared" si="2"/>
        <v>М18</v>
      </c>
      <c r="I62" s="9"/>
      <c r="J62" s="20"/>
      <c r="L62" s="2" t="str">
        <f t="shared" si="3"/>
        <v>М18</v>
      </c>
    </row>
  </sheetData>
  <sheetProtection/>
  <autoFilter ref="A5:J62"/>
  <mergeCells count="13">
    <mergeCell ref="J5:J6"/>
    <mergeCell ref="H5:H6"/>
    <mergeCell ref="I5:I6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C7" sqref="C7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14.625" style="7" customWidth="1"/>
    <col min="6" max="6" width="18.625" style="13" customWidth="1"/>
    <col min="7" max="7" width="6.375" style="14" customWidth="1"/>
    <col min="8" max="8" width="4.00390625" style="15" customWidth="1"/>
    <col min="9" max="9" width="3.875" style="15" customWidth="1"/>
    <col min="10" max="10" width="9.125" style="15" customWidth="1"/>
    <col min="11" max="16" width="9.125" style="2" customWidth="1"/>
    <col min="17" max="17" width="0" style="2" hidden="1" customWidth="1"/>
    <col min="18" max="16384" width="9.125" style="2" customWidth="1"/>
  </cols>
  <sheetData>
    <row r="1" spans="1:9" ht="71.25" customHeight="1">
      <c r="A1" s="28" t="s">
        <v>72</v>
      </c>
      <c r="B1" s="29"/>
      <c r="C1" s="29"/>
      <c r="D1" s="29"/>
      <c r="E1" s="29"/>
      <c r="F1" s="29"/>
      <c r="G1" s="29"/>
      <c r="H1" s="29"/>
      <c r="I1" s="29"/>
    </row>
    <row r="2" spans="1:9" ht="17.25" customHeight="1">
      <c r="A2" s="30" t="s">
        <v>13</v>
      </c>
      <c r="B2" s="30"/>
      <c r="C2" s="30"/>
      <c r="D2" s="30"/>
      <c r="E2" s="30"/>
      <c r="F2" s="30"/>
      <c r="G2" s="30"/>
      <c r="H2" s="30"/>
      <c r="I2" s="30"/>
    </row>
    <row r="3" spans="1:10" s="3" customFormat="1" ht="18" customHeight="1">
      <c r="A3" s="31" t="s">
        <v>161</v>
      </c>
      <c r="B3" s="31"/>
      <c r="C3" s="31"/>
      <c r="D3" s="31"/>
      <c r="E3" s="31"/>
      <c r="F3" s="31"/>
      <c r="G3" s="31"/>
      <c r="H3" s="31"/>
      <c r="I3" s="31"/>
      <c r="J3" s="19"/>
    </row>
    <row r="4" spans="1:10" s="3" customFormat="1" ht="13.5" customHeight="1">
      <c r="A4" s="4"/>
      <c r="C4" s="1"/>
      <c r="D4" s="1"/>
      <c r="E4" s="1"/>
      <c r="F4" s="1"/>
      <c r="G4" s="1"/>
      <c r="H4" s="1"/>
      <c r="J4" s="19"/>
    </row>
    <row r="5" spans="1:9" s="5" customFormat="1" ht="7.5" customHeight="1">
      <c r="A5" s="32" t="s">
        <v>0</v>
      </c>
      <c r="B5" s="32" t="s">
        <v>1</v>
      </c>
      <c r="C5" s="32" t="s">
        <v>2</v>
      </c>
      <c r="D5" s="34" t="s">
        <v>3</v>
      </c>
      <c r="E5" s="34" t="s">
        <v>4</v>
      </c>
      <c r="F5" s="34" t="s">
        <v>5</v>
      </c>
      <c r="G5" s="36" t="s">
        <v>6</v>
      </c>
      <c r="H5" s="36" t="s">
        <v>7</v>
      </c>
      <c r="I5" s="36" t="s">
        <v>8</v>
      </c>
    </row>
    <row r="6" spans="1:9" s="5" customFormat="1" ht="7.5" customHeight="1">
      <c r="A6" s="33"/>
      <c r="B6" s="33"/>
      <c r="C6" s="33"/>
      <c r="D6" s="35"/>
      <c r="E6" s="35"/>
      <c r="F6" s="35"/>
      <c r="G6" s="37"/>
      <c r="H6" s="37"/>
      <c r="I6" s="37"/>
    </row>
    <row r="7" spans="1:17" ht="12.75" customHeight="1">
      <c r="A7" s="6">
        <v>1</v>
      </c>
      <c r="B7" s="6">
        <v>441</v>
      </c>
      <c r="C7" s="16" t="s">
        <v>200</v>
      </c>
      <c r="D7" s="17">
        <v>1999</v>
      </c>
      <c r="E7" s="10" t="s">
        <v>14</v>
      </c>
      <c r="F7" s="10" t="s">
        <v>201</v>
      </c>
      <c r="G7" s="20" t="s">
        <v>777</v>
      </c>
      <c r="H7" s="9" t="str">
        <f aca="true" t="shared" si="0" ref="H7:H28">IF(AND(D7&gt;=1958,D7&lt;=1962),"Ж55",IF(AND(D7&gt;=1963,D7&lt;=1972),"Ж45",IF(AND(D7&gt;=1973,D7&lt;=1982),"Ж35",IF(AND(D7&gt;=1983,D7&lt;=1999),"Ж18",""))))</f>
        <v>Ж18</v>
      </c>
      <c r="I7" s="9">
        <v>1</v>
      </c>
      <c r="J7" s="9"/>
      <c r="Q7" s="2">
        <v>2001</v>
      </c>
    </row>
    <row r="8" spans="1:17" ht="12.75" customHeight="1">
      <c r="A8" s="6">
        <v>2</v>
      </c>
      <c r="B8" s="6">
        <v>526</v>
      </c>
      <c r="C8" s="16" t="s">
        <v>90</v>
      </c>
      <c r="D8" s="17">
        <v>1992</v>
      </c>
      <c r="E8" s="10" t="s">
        <v>14</v>
      </c>
      <c r="F8" s="10" t="s">
        <v>33</v>
      </c>
      <c r="G8" s="20" t="s">
        <v>778</v>
      </c>
      <c r="H8" s="9" t="str">
        <f t="shared" si="0"/>
        <v>Ж18</v>
      </c>
      <c r="I8" s="9">
        <v>2</v>
      </c>
      <c r="J8" s="9"/>
      <c r="Q8" s="2">
        <v>2027</v>
      </c>
    </row>
    <row r="9" spans="1:17" ht="12.75" customHeight="1">
      <c r="A9" s="6">
        <v>3</v>
      </c>
      <c r="B9" s="6">
        <v>430</v>
      </c>
      <c r="C9" s="16" t="s">
        <v>59</v>
      </c>
      <c r="D9" s="17">
        <v>1998</v>
      </c>
      <c r="E9" s="10" t="s">
        <v>14</v>
      </c>
      <c r="F9" s="10" t="s">
        <v>55</v>
      </c>
      <c r="G9" s="20" t="s">
        <v>779</v>
      </c>
      <c r="H9" s="9" t="str">
        <f t="shared" si="0"/>
        <v>Ж18</v>
      </c>
      <c r="I9" s="9">
        <v>3</v>
      </c>
      <c r="J9" s="9"/>
      <c r="Q9" s="2">
        <v>2097</v>
      </c>
    </row>
    <row r="10" spans="1:17" ht="12.75" customHeight="1">
      <c r="A10" s="6">
        <v>4</v>
      </c>
      <c r="B10" s="6">
        <v>504</v>
      </c>
      <c r="C10" s="16" t="s">
        <v>419</v>
      </c>
      <c r="D10" s="17">
        <v>1959</v>
      </c>
      <c r="E10" s="10" t="s">
        <v>14</v>
      </c>
      <c r="F10" s="10" t="s">
        <v>39</v>
      </c>
      <c r="G10" s="20" t="s">
        <v>780</v>
      </c>
      <c r="H10" s="9" t="str">
        <f t="shared" si="0"/>
        <v>Ж55</v>
      </c>
      <c r="I10" s="9">
        <v>1</v>
      </c>
      <c r="J10" s="20"/>
      <c r="Q10" s="2">
        <v>2109</v>
      </c>
    </row>
    <row r="11" spans="1:17" ht="12.75" customHeight="1">
      <c r="A11" s="6">
        <v>5</v>
      </c>
      <c r="B11" s="6">
        <v>540</v>
      </c>
      <c r="C11" s="16" t="s">
        <v>372</v>
      </c>
      <c r="D11" s="17">
        <v>1987</v>
      </c>
      <c r="E11" s="10" t="s">
        <v>14</v>
      </c>
      <c r="F11" s="10"/>
      <c r="G11" s="20" t="s">
        <v>781</v>
      </c>
      <c r="H11" s="9" t="str">
        <f t="shared" si="0"/>
        <v>Ж18</v>
      </c>
      <c r="I11" s="9">
        <v>4</v>
      </c>
      <c r="J11" s="9"/>
      <c r="Q11" s="2">
        <v>2177</v>
      </c>
    </row>
    <row r="12" spans="1:17" ht="12.75" customHeight="1">
      <c r="A12" s="6">
        <v>6</v>
      </c>
      <c r="B12" s="6">
        <v>417</v>
      </c>
      <c r="C12" s="16" t="s">
        <v>167</v>
      </c>
      <c r="D12" s="17">
        <v>1996</v>
      </c>
      <c r="E12" s="10" t="s">
        <v>14</v>
      </c>
      <c r="F12" s="10" t="s">
        <v>49</v>
      </c>
      <c r="G12" s="20" t="s">
        <v>782</v>
      </c>
      <c r="H12" s="9" t="str">
        <f t="shared" si="0"/>
        <v>Ж18</v>
      </c>
      <c r="I12" s="9">
        <v>5</v>
      </c>
      <c r="J12" s="9"/>
      <c r="Q12" s="2">
        <v>2190</v>
      </c>
    </row>
    <row r="13" spans="1:17" ht="12.75" customHeight="1">
      <c r="A13" s="6">
        <v>7</v>
      </c>
      <c r="B13" s="6">
        <v>541</v>
      </c>
      <c r="C13" s="16" t="s">
        <v>418</v>
      </c>
      <c r="D13" s="17">
        <v>1992</v>
      </c>
      <c r="E13" s="10" t="s">
        <v>14</v>
      </c>
      <c r="F13" s="10"/>
      <c r="G13" s="20" t="s">
        <v>783</v>
      </c>
      <c r="H13" s="9" t="str">
        <f t="shared" si="0"/>
        <v>Ж18</v>
      </c>
      <c r="I13" s="9">
        <v>6</v>
      </c>
      <c r="J13" s="9"/>
      <c r="Q13" s="2">
        <v>2209</v>
      </c>
    </row>
    <row r="14" spans="1:17" ht="12.75" customHeight="1">
      <c r="A14" s="6">
        <v>8</v>
      </c>
      <c r="B14" s="6">
        <v>506</v>
      </c>
      <c r="C14" s="16" t="s">
        <v>315</v>
      </c>
      <c r="D14" s="17">
        <v>1994</v>
      </c>
      <c r="E14" s="10" t="s">
        <v>317</v>
      </c>
      <c r="F14" s="10" t="s">
        <v>316</v>
      </c>
      <c r="G14" s="20" t="s">
        <v>784</v>
      </c>
      <c r="H14" s="9" t="str">
        <f t="shared" si="0"/>
        <v>Ж18</v>
      </c>
      <c r="I14" s="9">
        <v>7</v>
      </c>
      <c r="J14" s="9"/>
      <c r="Q14" s="2">
        <v>2219</v>
      </c>
    </row>
    <row r="15" spans="1:17" ht="12.75" customHeight="1">
      <c r="A15" s="6">
        <v>9</v>
      </c>
      <c r="B15" s="6">
        <v>439</v>
      </c>
      <c r="C15" s="16" t="s">
        <v>198</v>
      </c>
      <c r="D15" s="17">
        <v>1989</v>
      </c>
      <c r="E15" s="10" t="s">
        <v>14</v>
      </c>
      <c r="F15" s="10" t="s">
        <v>199</v>
      </c>
      <c r="G15" s="20" t="s">
        <v>785</v>
      </c>
      <c r="H15" s="9" t="str">
        <f t="shared" si="0"/>
        <v>Ж18</v>
      </c>
      <c r="I15" s="9">
        <v>8</v>
      </c>
      <c r="J15" s="9"/>
      <c r="Q15" s="2">
        <v>2270</v>
      </c>
    </row>
    <row r="16" spans="1:17" ht="12.75" customHeight="1">
      <c r="A16" s="6">
        <v>10</v>
      </c>
      <c r="B16" s="6">
        <v>525</v>
      </c>
      <c r="C16" s="16" t="s">
        <v>359</v>
      </c>
      <c r="D16" s="17">
        <v>1997</v>
      </c>
      <c r="E16" s="10" t="s">
        <v>14</v>
      </c>
      <c r="F16" s="10"/>
      <c r="G16" s="20" t="s">
        <v>786</v>
      </c>
      <c r="H16" s="9" t="str">
        <f t="shared" si="0"/>
        <v>Ж18</v>
      </c>
      <c r="I16" s="9">
        <v>10</v>
      </c>
      <c r="J16" s="9"/>
      <c r="Q16" s="2">
        <v>2346</v>
      </c>
    </row>
    <row r="17" spans="1:17" ht="12.75" customHeight="1">
      <c r="A17" s="6">
        <v>11</v>
      </c>
      <c r="B17" s="6">
        <v>437</v>
      </c>
      <c r="C17" s="16" t="s">
        <v>197</v>
      </c>
      <c r="D17" s="17">
        <v>1999</v>
      </c>
      <c r="E17" s="10" t="s">
        <v>14</v>
      </c>
      <c r="F17" s="10" t="s">
        <v>55</v>
      </c>
      <c r="G17" s="20" t="s">
        <v>787</v>
      </c>
      <c r="H17" s="9" t="str">
        <f t="shared" si="0"/>
        <v>Ж18</v>
      </c>
      <c r="I17" s="9">
        <v>11</v>
      </c>
      <c r="J17" s="9"/>
      <c r="Q17" s="2">
        <v>2408</v>
      </c>
    </row>
    <row r="18" spans="1:17" ht="12.75" customHeight="1">
      <c r="A18" s="6">
        <v>12</v>
      </c>
      <c r="B18" s="6">
        <v>519</v>
      </c>
      <c r="C18" s="16" t="s">
        <v>355</v>
      </c>
      <c r="D18" s="17">
        <v>1998</v>
      </c>
      <c r="E18" s="10" t="s">
        <v>14</v>
      </c>
      <c r="F18" s="10" t="s">
        <v>195</v>
      </c>
      <c r="G18" s="20" t="s">
        <v>788</v>
      </c>
      <c r="H18" s="9" t="str">
        <f t="shared" si="0"/>
        <v>Ж18</v>
      </c>
      <c r="I18" s="9">
        <v>12</v>
      </c>
      <c r="J18" s="9"/>
      <c r="Q18" s="2">
        <v>2437</v>
      </c>
    </row>
    <row r="19" spans="1:17" ht="12.75" customHeight="1">
      <c r="A19" s="6">
        <v>13</v>
      </c>
      <c r="B19" s="6">
        <v>416</v>
      </c>
      <c r="C19" s="16" t="s">
        <v>82</v>
      </c>
      <c r="D19" s="17">
        <v>1982</v>
      </c>
      <c r="E19" s="10" t="s">
        <v>14</v>
      </c>
      <c r="F19" s="18" t="s">
        <v>166</v>
      </c>
      <c r="G19" s="20" t="s">
        <v>789</v>
      </c>
      <c r="H19" s="9" t="str">
        <f t="shared" si="0"/>
        <v>Ж35</v>
      </c>
      <c r="I19" s="9">
        <v>1</v>
      </c>
      <c r="J19" s="9"/>
      <c r="Q19" s="2">
        <v>2441</v>
      </c>
    </row>
    <row r="20" spans="1:17" ht="12.75" customHeight="1">
      <c r="A20" s="6">
        <v>14</v>
      </c>
      <c r="B20" s="6">
        <v>433</v>
      </c>
      <c r="C20" s="16" t="s">
        <v>190</v>
      </c>
      <c r="D20" s="17">
        <v>1989</v>
      </c>
      <c r="E20" s="10" t="s">
        <v>14</v>
      </c>
      <c r="F20" s="10"/>
      <c r="G20" s="20" t="s">
        <v>790</v>
      </c>
      <c r="H20" s="9" t="str">
        <f t="shared" si="0"/>
        <v>Ж18</v>
      </c>
      <c r="I20" s="9">
        <v>13</v>
      </c>
      <c r="J20" s="9"/>
      <c r="Q20" s="2">
        <v>2469</v>
      </c>
    </row>
    <row r="21" spans="1:17" ht="12.75" customHeight="1">
      <c r="A21" s="6">
        <v>15</v>
      </c>
      <c r="B21" s="6">
        <v>424</v>
      </c>
      <c r="C21" s="16" t="s">
        <v>30</v>
      </c>
      <c r="D21" s="17">
        <v>1971</v>
      </c>
      <c r="E21" s="10" t="s">
        <v>14</v>
      </c>
      <c r="F21" s="10" t="s">
        <v>173</v>
      </c>
      <c r="G21" s="20" t="s">
        <v>791</v>
      </c>
      <c r="H21" s="9" t="str">
        <f t="shared" si="0"/>
        <v>Ж45</v>
      </c>
      <c r="I21" s="9">
        <v>1</v>
      </c>
      <c r="J21" s="9"/>
      <c r="Q21" s="2">
        <v>2475</v>
      </c>
    </row>
    <row r="22" spans="1:17" ht="12.75" customHeight="1">
      <c r="A22" s="6">
        <v>16</v>
      </c>
      <c r="B22" s="6">
        <v>530</v>
      </c>
      <c r="C22" s="16" t="s">
        <v>360</v>
      </c>
      <c r="D22" s="17">
        <v>1984</v>
      </c>
      <c r="E22" s="10" t="s">
        <v>14</v>
      </c>
      <c r="F22" s="10"/>
      <c r="G22" s="20" t="s">
        <v>792</v>
      </c>
      <c r="H22" s="9" t="str">
        <f t="shared" si="0"/>
        <v>Ж18</v>
      </c>
      <c r="I22" s="9">
        <v>14</v>
      </c>
      <c r="J22" s="9"/>
      <c r="Q22" s="2">
        <v>2482</v>
      </c>
    </row>
    <row r="23" spans="1:17" ht="12.75" customHeight="1">
      <c r="A23" s="6">
        <v>17</v>
      </c>
      <c r="B23" s="6">
        <v>438</v>
      </c>
      <c r="C23" s="16" t="s">
        <v>60</v>
      </c>
      <c r="D23" s="17">
        <v>1999</v>
      </c>
      <c r="E23" s="10" t="s">
        <v>14</v>
      </c>
      <c r="F23" s="10" t="s">
        <v>55</v>
      </c>
      <c r="G23" s="20" t="s">
        <v>793</v>
      </c>
      <c r="H23" s="9" t="str">
        <f t="shared" si="0"/>
        <v>Ж18</v>
      </c>
      <c r="I23" s="9">
        <v>15</v>
      </c>
      <c r="J23" s="9"/>
      <c r="Q23" s="2">
        <v>2484</v>
      </c>
    </row>
    <row r="24" spans="1:17" ht="12.75" customHeight="1">
      <c r="A24" s="6">
        <v>18</v>
      </c>
      <c r="B24" s="6">
        <v>436</v>
      </c>
      <c r="C24" s="16" t="s">
        <v>32</v>
      </c>
      <c r="D24" s="17">
        <v>1958</v>
      </c>
      <c r="E24" s="10" t="s">
        <v>14</v>
      </c>
      <c r="F24" s="10" t="s">
        <v>33</v>
      </c>
      <c r="G24" s="20" t="s">
        <v>794</v>
      </c>
      <c r="H24" s="9" t="str">
        <f t="shared" si="0"/>
        <v>Ж55</v>
      </c>
      <c r="I24" s="9">
        <v>2</v>
      </c>
      <c r="J24" s="9"/>
      <c r="Q24" s="2">
        <v>2487</v>
      </c>
    </row>
    <row r="25" spans="1:17" ht="12.75" customHeight="1">
      <c r="A25" s="6">
        <v>19</v>
      </c>
      <c r="B25" s="6">
        <v>421</v>
      </c>
      <c r="C25" s="16" t="s">
        <v>168</v>
      </c>
      <c r="D25" s="17">
        <v>1964</v>
      </c>
      <c r="E25" s="10" t="s">
        <v>14</v>
      </c>
      <c r="F25" s="10" t="s">
        <v>31</v>
      </c>
      <c r="G25" s="20" t="s">
        <v>795</v>
      </c>
      <c r="H25" s="9" t="str">
        <f t="shared" si="0"/>
        <v>Ж45</v>
      </c>
      <c r="I25" s="9">
        <v>2</v>
      </c>
      <c r="J25" s="9"/>
      <c r="Q25" s="2">
        <v>2492</v>
      </c>
    </row>
    <row r="26" spans="1:17" ht="12.75" customHeight="1">
      <c r="A26" s="6">
        <v>20</v>
      </c>
      <c r="B26" s="6">
        <v>532</v>
      </c>
      <c r="C26" s="16" t="s">
        <v>361</v>
      </c>
      <c r="D26" s="17">
        <v>1986</v>
      </c>
      <c r="E26" s="10" t="s">
        <v>14</v>
      </c>
      <c r="F26" s="10" t="s">
        <v>189</v>
      </c>
      <c r="G26" s="20" t="s">
        <v>635</v>
      </c>
      <c r="H26" s="9" t="str">
        <f t="shared" si="0"/>
        <v>Ж18</v>
      </c>
      <c r="I26" s="9">
        <v>16</v>
      </c>
      <c r="J26" s="9"/>
      <c r="Q26" s="2">
        <v>2509</v>
      </c>
    </row>
    <row r="27" spans="1:17" ht="12.75" customHeight="1">
      <c r="A27" s="6">
        <v>21</v>
      </c>
      <c r="B27" s="6">
        <v>429</v>
      </c>
      <c r="C27" s="16" t="s">
        <v>188</v>
      </c>
      <c r="D27" s="17">
        <v>1990</v>
      </c>
      <c r="E27" s="10" t="s">
        <v>14</v>
      </c>
      <c r="F27" s="10" t="s">
        <v>189</v>
      </c>
      <c r="G27" s="20" t="s">
        <v>796</v>
      </c>
      <c r="H27" s="9" t="str">
        <f t="shared" si="0"/>
        <v>Ж18</v>
      </c>
      <c r="I27" s="9">
        <v>17</v>
      </c>
      <c r="J27" s="9"/>
      <c r="Q27" s="2">
        <v>2581</v>
      </c>
    </row>
    <row r="28" spans="1:17" ht="12.75" customHeight="1">
      <c r="A28" s="6">
        <v>22</v>
      </c>
      <c r="B28" s="6">
        <v>411</v>
      </c>
      <c r="C28" s="16" t="s">
        <v>164</v>
      </c>
      <c r="D28" s="17">
        <v>1976</v>
      </c>
      <c r="E28" s="10" t="s">
        <v>14</v>
      </c>
      <c r="F28" s="10"/>
      <c r="G28" s="20" t="s">
        <v>797</v>
      </c>
      <c r="H28" s="9" t="str">
        <f t="shared" si="0"/>
        <v>Ж35</v>
      </c>
      <c r="I28" s="9">
        <v>2</v>
      </c>
      <c r="J28" s="9"/>
      <c r="Q28" s="2">
        <v>2611</v>
      </c>
    </row>
    <row r="29" spans="1:17" ht="12.75" customHeight="1">
      <c r="A29" s="6">
        <v>23</v>
      </c>
      <c r="B29" s="6">
        <v>413</v>
      </c>
      <c r="C29" s="16" t="s">
        <v>165</v>
      </c>
      <c r="D29" s="17">
        <v>1979</v>
      </c>
      <c r="E29" s="10" t="s">
        <v>14</v>
      </c>
      <c r="F29" s="10"/>
      <c r="G29" s="20" t="s">
        <v>798</v>
      </c>
      <c r="H29" s="9" t="str">
        <f aca="true" t="shared" si="1" ref="H29:H34">IF(AND(D29&gt;=1958,D29&lt;=1962),"Ж55",IF(AND(D29&gt;=1963,D29&lt;=1972),"Ж45",IF(AND(D29&gt;=1973,D29&lt;=1982),"Ж35",IF(AND(D29&gt;=1983,D29&lt;=1999),"Ж18",""))))</f>
        <v>Ж35</v>
      </c>
      <c r="I29" s="9">
        <v>3</v>
      </c>
      <c r="J29" s="9"/>
      <c r="Q29" s="2">
        <v>2652</v>
      </c>
    </row>
    <row r="30" spans="1:17" ht="12.75" customHeight="1">
      <c r="A30" s="6">
        <v>24</v>
      </c>
      <c r="B30" s="6">
        <v>388</v>
      </c>
      <c r="C30" s="16" t="s">
        <v>501</v>
      </c>
      <c r="D30" s="17">
        <v>2000</v>
      </c>
      <c r="E30" s="10" t="s">
        <v>14</v>
      </c>
      <c r="F30" s="10" t="s">
        <v>346</v>
      </c>
      <c r="G30" s="18" t="s">
        <v>799</v>
      </c>
      <c r="H30" s="9">
        <f t="shared" si="1"/>
      </c>
      <c r="I30" s="9"/>
      <c r="J30" s="9"/>
      <c r="Q30" s="2">
        <v>2788</v>
      </c>
    </row>
    <row r="31" spans="1:17" ht="12.75" customHeight="1">
      <c r="A31" s="6">
        <v>25</v>
      </c>
      <c r="B31" s="6">
        <v>543</v>
      </c>
      <c r="C31" s="16" t="s">
        <v>373</v>
      </c>
      <c r="D31" s="17">
        <v>1961</v>
      </c>
      <c r="E31" s="10" t="s">
        <v>14</v>
      </c>
      <c r="F31" s="10" t="s">
        <v>374</v>
      </c>
      <c r="G31" s="20" t="s">
        <v>800</v>
      </c>
      <c r="H31" s="9" t="str">
        <f t="shared" si="1"/>
        <v>Ж55</v>
      </c>
      <c r="I31" s="9">
        <v>3</v>
      </c>
      <c r="J31" s="9"/>
      <c r="Q31" s="2">
        <v>2811</v>
      </c>
    </row>
    <row r="32" spans="1:17" ht="12.75" customHeight="1">
      <c r="A32" s="6">
        <v>26</v>
      </c>
      <c r="B32" s="6">
        <v>423</v>
      </c>
      <c r="C32" s="16" t="s">
        <v>174</v>
      </c>
      <c r="D32" s="17">
        <v>1964</v>
      </c>
      <c r="E32" s="10" t="s">
        <v>14</v>
      </c>
      <c r="F32" s="10"/>
      <c r="G32" s="20" t="s">
        <v>801</v>
      </c>
      <c r="H32" s="9" t="str">
        <f t="shared" si="1"/>
        <v>Ж45</v>
      </c>
      <c r="I32" s="9">
        <v>3</v>
      </c>
      <c r="J32" s="9"/>
      <c r="Q32" s="2">
        <v>2815</v>
      </c>
    </row>
    <row r="33" spans="2:10" ht="12.75" customHeight="1">
      <c r="B33" s="6">
        <v>537</v>
      </c>
      <c r="C33" s="16" t="s">
        <v>378</v>
      </c>
      <c r="D33" s="17">
        <v>1999</v>
      </c>
      <c r="E33" s="10" t="s">
        <v>14</v>
      </c>
      <c r="F33" s="10" t="s">
        <v>379</v>
      </c>
      <c r="G33" s="20"/>
      <c r="H33" s="9" t="str">
        <f t="shared" si="1"/>
        <v>Ж18</v>
      </c>
      <c r="I33" s="9"/>
      <c r="J33" s="9"/>
    </row>
    <row r="34" spans="2:10" ht="12.75" customHeight="1">
      <c r="B34" s="6">
        <v>539</v>
      </c>
      <c r="C34" s="16" t="s">
        <v>502</v>
      </c>
      <c r="D34" s="17">
        <v>1999</v>
      </c>
      <c r="E34" s="10" t="s">
        <v>14</v>
      </c>
      <c r="F34" s="10" t="s">
        <v>379</v>
      </c>
      <c r="G34" s="20"/>
      <c r="H34" s="9" t="str">
        <f t="shared" si="1"/>
        <v>Ж18</v>
      </c>
      <c r="I34" s="9"/>
      <c r="J34" s="9"/>
    </row>
    <row r="35" spans="2:10" ht="12.75" customHeight="1">
      <c r="B35" s="6"/>
      <c r="C35" s="16"/>
      <c r="D35" s="17"/>
      <c r="E35" s="10"/>
      <c r="F35" s="10"/>
      <c r="G35" s="20"/>
      <c r="H35" s="9">
        <f>IF(AND(D35&gt;=1957,D35&lt;=1961),"Ж55",IF(AND(D35&gt;=1962,D35&lt;=1971),"Ж45",IF(AND(D35&gt;=1972,D35&lt;=1981),"Ж35",IF(AND(D35&gt;=1982,D35&lt;=1998),"Ж18",""))))</f>
      </c>
      <c r="I35" s="9"/>
      <c r="J35" s="9"/>
    </row>
  </sheetData>
  <sheetProtection/>
  <autoFilter ref="A5:J35"/>
  <mergeCells count="12">
    <mergeCell ref="D5:D6"/>
    <mergeCell ref="E5:E6"/>
    <mergeCell ref="F5:F6"/>
    <mergeCell ref="G5:G6"/>
    <mergeCell ref="H5:H6"/>
    <mergeCell ref="I5:I6"/>
    <mergeCell ref="A1:I1"/>
    <mergeCell ref="A2:I2"/>
    <mergeCell ref="A3:I3"/>
    <mergeCell ref="A5:A6"/>
    <mergeCell ref="B5:B6"/>
    <mergeCell ref="C5:C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1"/>
  <sheetViews>
    <sheetView showGridLines="0" zoomScalePageLayoutView="0" workbookViewId="0" topLeftCell="A1">
      <selection activeCell="F22" sqref="F22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14.625" style="7" customWidth="1"/>
    <col min="6" max="6" width="18.625" style="13" customWidth="1"/>
    <col min="7" max="7" width="6.375" style="14" customWidth="1"/>
    <col min="8" max="8" width="4.00390625" style="15" customWidth="1"/>
    <col min="9" max="9" width="3.875" style="15" customWidth="1"/>
    <col min="10" max="10" width="9.125" style="15" customWidth="1"/>
    <col min="11" max="16" width="9.125" style="2" customWidth="1"/>
    <col min="17" max="17" width="0" style="2" hidden="1" customWidth="1"/>
    <col min="18" max="16384" width="9.125" style="2" customWidth="1"/>
  </cols>
  <sheetData>
    <row r="1" spans="1:9" ht="71.25" customHeight="1">
      <c r="A1" s="28" t="s">
        <v>72</v>
      </c>
      <c r="B1" s="29"/>
      <c r="C1" s="29"/>
      <c r="D1" s="29"/>
      <c r="E1" s="29"/>
      <c r="F1" s="29"/>
      <c r="G1" s="29"/>
      <c r="H1" s="29"/>
      <c r="I1" s="29"/>
    </row>
    <row r="2" spans="1:9" ht="17.25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</row>
    <row r="3" spans="1:10" s="3" customFormat="1" ht="18" customHeight="1">
      <c r="A3" s="31" t="s">
        <v>161</v>
      </c>
      <c r="B3" s="31"/>
      <c r="C3" s="31"/>
      <c r="D3" s="31"/>
      <c r="E3" s="31"/>
      <c r="F3" s="31"/>
      <c r="G3" s="31"/>
      <c r="H3" s="31"/>
      <c r="I3" s="31"/>
      <c r="J3" s="19"/>
    </row>
    <row r="4" spans="1:10" s="3" customFormat="1" ht="13.5" customHeight="1">
      <c r="A4" s="4"/>
      <c r="C4" s="1"/>
      <c r="D4" s="1"/>
      <c r="E4" s="1"/>
      <c r="F4" s="1"/>
      <c r="G4" s="1"/>
      <c r="H4" s="1"/>
      <c r="J4" s="19"/>
    </row>
    <row r="5" spans="1:10" s="5" customFormat="1" ht="7.5" customHeight="1">
      <c r="A5" s="32" t="s">
        <v>0</v>
      </c>
      <c r="B5" s="32" t="s">
        <v>1</v>
      </c>
      <c r="C5" s="32" t="s">
        <v>2</v>
      </c>
      <c r="D5" s="34" t="s">
        <v>3</v>
      </c>
      <c r="E5" s="34" t="s">
        <v>4</v>
      </c>
      <c r="F5" s="34" t="s">
        <v>5</v>
      </c>
      <c r="G5" s="36" t="s">
        <v>6</v>
      </c>
      <c r="H5" s="36" t="s">
        <v>7</v>
      </c>
      <c r="I5" s="36" t="s">
        <v>8</v>
      </c>
      <c r="J5" s="36" t="s">
        <v>18</v>
      </c>
    </row>
    <row r="6" spans="1:10" s="5" customFormat="1" ht="7.5" customHeight="1">
      <c r="A6" s="33"/>
      <c r="B6" s="33"/>
      <c r="C6" s="33"/>
      <c r="D6" s="35"/>
      <c r="E6" s="35"/>
      <c r="F6" s="35"/>
      <c r="G6" s="37"/>
      <c r="H6" s="37"/>
      <c r="I6" s="37"/>
      <c r="J6" s="37"/>
    </row>
    <row r="7" spans="1:17" ht="12.75" customHeight="1">
      <c r="A7" s="6">
        <v>1</v>
      </c>
      <c r="B7" s="6">
        <v>146</v>
      </c>
      <c r="C7" s="16" t="s">
        <v>50</v>
      </c>
      <c r="D7" s="17">
        <v>2003</v>
      </c>
      <c r="E7" s="10" t="s">
        <v>14</v>
      </c>
      <c r="F7" s="10" t="s">
        <v>20</v>
      </c>
      <c r="G7" s="20" t="s">
        <v>611</v>
      </c>
      <c r="H7" s="9" t="str">
        <f aca="true" t="shared" si="0" ref="H7:H38">IF(AND(D7&gt;=1900,D7&lt;=1942),"М75",IF(AND(D7&gt;=1943,D7&lt;=1947),"М70",IF(AND(D7&gt;=2000,D7&lt;=2003),"Ю17","")))</f>
        <v>Ю17</v>
      </c>
      <c r="I7" s="9">
        <v>1</v>
      </c>
      <c r="J7" s="9"/>
      <c r="Q7" s="2">
        <v>727</v>
      </c>
    </row>
    <row r="8" spans="1:17" ht="12.75" customHeight="1">
      <c r="A8" s="6">
        <v>2</v>
      </c>
      <c r="B8" s="6">
        <v>292</v>
      </c>
      <c r="C8" s="16" t="s">
        <v>524</v>
      </c>
      <c r="D8" s="17">
        <v>2002</v>
      </c>
      <c r="E8" s="10" t="s">
        <v>14</v>
      </c>
      <c r="F8" s="10" t="s">
        <v>20</v>
      </c>
      <c r="G8" s="20" t="s">
        <v>636</v>
      </c>
      <c r="H8" s="9" t="str">
        <f t="shared" si="0"/>
        <v>Ю17</v>
      </c>
      <c r="I8" s="9">
        <v>2</v>
      </c>
      <c r="J8" s="9"/>
      <c r="Q8" s="2">
        <v>1033</v>
      </c>
    </row>
    <row r="9" spans="1:17" ht="12.75" customHeight="1">
      <c r="A9" s="6">
        <v>3</v>
      </c>
      <c r="B9" s="6">
        <v>262</v>
      </c>
      <c r="C9" s="16" t="s">
        <v>57</v>
      </c>
      <c r="D9" s="17">
        <v>2001</v>
      </c>
      <c r="E9" s="10" t="s">
        <v>14</v>
      </c>
      <c r="F9" s="10" t="s">
        <v>20</v>
      </c>
      <c r="G9" s="20" t="s">
        <v>637</v>
      </c>
      <c r="H9" s="9" t="str">
        <f t="shared" si="0"/>
        <v>Ю17</v>
      </c>
      <c r="I9" s="9">
        <v>3</v>
      </c>
      <c r="J9" s="9"/>
      <c r="Q9" s="2">
        <v>1086</v>
      </c>
    </row>
    <row r="10" spans="1:17" ht="12.75" customHeight="1">
      <c r="A10" s="6">
        <v>4</v>
      </c>
      <c r="B10" s="6">
        <v>390</v>
      </c>
      <c r="C10" s="16" t="s">
        <v>23</v>
      </c>
      <c r="D10" s="17">
        <v>2001</v>
      </c>
      <c r="E10" s="10" t="s">
        <v>14</v>
      </c>
      <c r="F10" s="10" t="s">
        <v>20</v>
      </c>
      <c r="G10" s="20" t="s">
        <v>638</v>
      </c>
      <c r="H10" s="9" t="str">
        <f t="shared" si="0"/>
        <v>Ю17</v>
      </c>
      <c r="I10" s="9">
        <v>4</v>
      </c>
      <c r="J10" s="9"/>
      <c r="Q10" s="2">
        <v>1098</v>
      </c>
    </row>
    <row r="11" spans="1:17" ht="12.75" customHeight="1">
      <c r="A11" s="6">
        <v>5</v>
      </c>
      <c r="B11" s="6">
        <v>293</v>
      </c>
      <c r="C11" s="16" t="s">
        <v>525</v>
      </c>
      <c r="D11" s="17">
        <v>2000</v>
      </c>
      <c r="E11" s="10" t="s">
        <v>14</v>
      </c>
      <c r="F11" s="10" t="s">
        <v>20</v>
      </c>
      <c r="G11" s="20" t="s">
        <v>135</v>
      </c>
      <c r="H11" s="9" t="str">
        <f t="shared" si="0"/>
        <v>Ю17</v>
      </c>
      <c r="I11" s="9">
        <v>5</v>
      </c>
      <c r="J11" s="9"/>
      <c r="Q11" s="2">
        <v>1127</v>
      </c>
    </row>
    <row r="12" spans="1:17" ht="12.75" customHeight="1">
      <c r="A12" s="6">
        <v>6</v>
      </c>
      <c r="B12" s="6">
        <v>211</v>
      </c>
      <c r="C12" s="16" t="s">
        <v>218</v>
      </c>
      <c r="D12" s="17">
        <v>2000</v>
      </c>
      <c r="E12" s="10"/>
      <c r="F12" s="10" t="s">
        <v>211</v>
      </c>
      <c r="G12" s="20" t="s">
        <v>136</v>
      </c>
      <c r="H12" s="9" t="str">
        <f t="shared" si="0"/>
        <v>Ю17</v>
      </c>
      <c r="I12" s="9">
        <v>6</v>
      </c>
      <c r="J12" s="9"/>
      <c r="Q12" s="2">
        <v>1128</v>
      </c>
    </row>
    <row r="13" spans="1:17" ht="12.75" customHeight="1">
      <c r="A13" s="6">
        <v>7</v>
      </c>
      <c r="B13" s="6">
        <v>274</v>
      </c>
      <c r="C13" s="16" t="s">
        <v>339</v>
      </c>
      <c r="D13" s="17">
        <v>2003</v>
      </c>
      <c r="E13" s="10" t="s">
        <v>14</v>
      </c>
      <c r="F13" s="10" t="s">
        <v>20</v>
      </c>
      <c r="G13" s="20" t="s">
        <v>639</v>
      </c>
      <c r="H13" s="9" t="str">
        <f t="shared" si="0"/>
        <v>Ю17</v>
      </c>
      <c r="I13" s="9">
        <v>7</v>
      </c>
      <c r="J13" s="9"/>
      <c r="Q13" s="2">
        <v>1131</v>
      </c>
    </row>
    <row r="14" spans="1:17" ht="12.75" customHeight="1">
      <c r="A14" s="6">
        <v>8</v>
      </c>
      <c r="B14" s="6">
        <v>298</v>
      </c>
      <c r="C14" s="16" t="s">
        <v>527</v>
      </c>
      <c r="D14" s="17">
        <v>2002</v>
      </c>
      <c r="E14" s="10" t="s">
        <v>14</v>
      </c>
      <c r="F14" s="10" t="s">
        <v>20</v>
      </c>
      <c r="G14" s="20" t="s">
        <v>640</v>
      </c>
      <c r="H14" s="9" t="str">
        <f t="shared" si="0"/>
        <v>Ю17</v>
      </c>
      <c r="I14" s="9">
        <v>8</v>
      </c>
      <c r="J14" s="9"/>
      <c r="Q14" s="2">
        <v>1140</v>
      </c>
    </row>
    <row r="15" spans="1:17" ht="12.75" customHeight="1">
      <c r="A15" s="6">
        <v>9</v>
      </c>
      <c r="B15" s="6">
        <v>300</v>
      </c>
      <c r="C15" s="16" t="s">
        <v>528</v>
      </c>
      <c r="D15" s="17">
        <v>2003</v>
      </c>
      <c r="E15" s="10" t="s">
        <v>14</v>
      </c>
      <c r="F15" s="10" t="s">
        <v>20</v>
      </c>
      <c r="G15" s="20" t="s">
        <v>641</v>
      </c>
      <c r="H15" s="9" t="str">
        <f t="shared" si="0"/>
        <v>Ю17</v>
      </c>
      <c r="I15" s="9">
        <v>9</v>
      </c>
      <c r="J15" s="9"/>
      <c r="Q15" s="2">
        <v>1141</v>
      </c>
    </row>
    <row r="16" spans="1:17" ht="12.75" customHeight="1">
      <c r="A16" s="6">
        <v>10</v>
      </c>
      <c r="B16" s="6">
        <v>297</v>
      </c>
      <c r="C16" s="16" t="s">
        <v>526</v>
      </c>
      <c r="D16" s="17">
        <v>2002</v>
      </c>
      <c r="E16" s="10" t="s">
        <v>14</v>
      </c>
      <c r="F16" s="10" t="s">
        <v>20</v>
      </c>
      <c r="G16" s="20" t="s">
        <v>642</v>
      </c>
      <c r="H16" s="9" t="str">
        <f t="shared" si="0"/>
        <v>Ю17</v>
      </c>
      <c r="I16" s="9">
        <v>10</v>
      </c>
      <c r="J16" s="9"/>
      <c r="Q16" s="2">
        <v>1146</v>
      </c>
    </row>
    <row r="17" spans="1:17" ht="12.75" customHeight="1">
      <c r="A17" s="6">
        <v>11</v>
      </c>
      <c r="B17" s="6">
        <v>192</v>
      </c>
      <c r="C17" s="16" t="s">
        <v>217</v>
      </c>
      <c r="D17" s="17">
        <v>2000</v>
      </c>
      <c r="E17" s="10"/>
      <c r="F17" s="10" t="s">
        <v>211</v>
      </c>
      <c r="G17" s="20" t="s">
        <v>642</v>
      </c>
      <c r="H17" s="9" t="str">
        <f t="shared" si="0"/>
        <v>Ю17</v>
      </c>
      <c r="I17" s="9">
        <v>11</v>
      </c>
      <c r="J17" s="9"/>
      <c r="Q17" s="2">
        <v>1146</v>
      </c>
    </row>
    <row r="18" spans="1:17" ht="12.75" customHeight="1">
      <c r="A18" s="6">
        <v>12</v>
      </c>
      <c r="B18" s="6">
        <v>396</v>
      </c>
      <c r="C18" s="16" t="s">
        <v>533</v>
      </c>
      <c r="D18" s="17">
        <v>2001</v>
      </c>
      <c r="E18" s="10" t="s">
        <v>14</v>
      </c>
      <c r="F18" s="10" t="s">
        <v>426</v>
      </c>
      <c r="G18" s="20" t="s">
        <v>643</v>
      </c>
      <c r="H18" s="9" t="str">
        <f t="shared" si="0"/>
        <v>Ю17</v>
      </c>
      <c r="I18" s="9">
        <v>12</v>
      </c>
      <c r="J18" s="9"/>
      <c r="Q18" s="2">
        <v>1161</v>
      </c>
    </row>
    <row r="19" spans="1:17" ht="12.75" customHeight="1">
      <c r="A19" s="6">
        <v>13</v>
      </c>
      <c r="B19" s="6">
        <v>277</v>
      </c>
      <c r="C19" s="16" t="s">
        <v>56</v>
      </c>
      <c r="D19" s="17">
        <v>2001</v>
      </c>
      <c r="E19" s="10" t="s">
        <v>14</v>
      </c>
      <c r="F19" s="10" t="s">
        <v>20</v>
      </c>
      <c r="G19" s="20" t="s">
        <v>644</v>
      </c>
      <c r="H19" s="9" t="str">
        <f t="shared" si="0"/>
        <v>Ю17</v>
      </c>
      <c r="I19" s="9">
        <v>13</v>
      </c>
      <c r="J19" s="9"/>
      <c r="Q19" s="2">
        <v>1166</v>
      </c>
    </row>
    <row r="20" spans="1:17" ht="12.75" customHeight="1">
      <c r="A20" s="6">
        <v>14</v>
      </c>
      <c r="B20" s="6">
        <v>129</v>
      </c>
      <c r="C20" s="16" t="s">
        <v>178</v>
      </c>
      <c r="D20" s="17">
        <v>2002</v>
      </c>
      <c r="E20" s="10" t="s">
        <v>14</v>
      </c>
      <c r="F20" s="10" t="s">
        <v>20</v>
      </c>
      <c r="G20" s="20" t="s">
        <v>599</v>
      </c>
      <c r="H20" s="9" t="str">
        <f t="shared" si="0"/>
        <v>Ю17</v>
      </c>
      <c r="I20" s="9">
        <v>14</v>
      </c>
      <c r="J20" s="9"/>
      <c r="Q20" s="2">
        <v>1179</v>
      </c>
    </row>
    <row r="21" spans="1:17" ht="12.75" customHeight="1">
      <c r="A21" s="6">
        <v>15</v>
      </c>
      <c r="B21" s="6">
        <v>210</v>
      </c>
      <c r="C21" s="16" t="s">
        <v>332</v>
      </c>
      <c r="D21" s="17">
        <v>2002</v>
      </c>
      <c r="E21" s="10" t="s">
        <v>14</v>
      </c>
      <c r="F21" s="10" t="s">
        <v>201</v>
      </c>
      <c r="G21" s="20" t="s">
        <v>645</v>
      </c>
      <c r="H21" s="9" t="str">
        <f t="shared" si="0"/>
        <v>Ю17</v>
      </c>
      <c r="I21" s="9">
        <v>15</v>
      </c>
      <c r="J21" s="9"/>
      <c r="Q21" s="2">
        <v>1189</v>
      </c>
    </row>
    <row r="22" spans="1:17" ht="12.75" customHeight="1">
      <c r="A22" s="6">
        <v>16</v>
      </c>
      <c r="B22" s="6">
        <v>394</v>
      </c>
      <c r="C22" s="16" t="s">
        <v>531</v>
      </c>
      <c r="D22" s="17">
        <v>1999</v>
      </c>
      <c r="E22" s="10" t="s">
        <v>14</v>
      </c>
      <c r="F22" s="10" t="s">
        <v>121</v>
      </c>
      <c r="G22" s="20" t="s">
        <v>646</v>
      </c>
      <c r="H22" s="9">
        <f t="shared" si="0"/>
      </c>
      <c r="I22" s="9"/>
      <c r="J22" s="9"/>
      <c r="Q22" s="2">
        <v>1194</v>
      </c>
    </row>
    <row r="23" spans="1:17" ht="12.75" customHeight="1">
      <c r="A23" s="6">
        <v>17</v>
      </c>
      <c r="B23" s="6">
        <v>167</v>
      </c>
      <c r="C23" s="16" t="s">
        <v>223</v>
      </c>
      <c r="D23" s="17">
        <v>2000</v>
      </c>
      <c r="E23" s="10"/>
      <c r="F23" s="10" t="s">
        <v>211</v>
      </c>
      <c r="G23" s="20" t="s">
        <v>647</v>
      </c>
      <c r="H23" s="9" t="str">
        <f t="shared" si="0"/>
        <v>Ю17</v>
      </c>
      <c r="I23" s="9">
        <v>16</v>
      </c>
      <c r="J23" s="9"/>
      <c r="Q23" s="2">
        <v>1195</v>
      </c>
    </row>
    <row r="24" spans="1:17" ht="12.75" customHeight="1">
      <c r="A24" s="6">
        <v>18</v>
      </c>
      <c r="B24" s="6">
        <v>272</v>
      </c>
      <c r="C24" s="16" t="s">
        <v>338</v>
      </c>
      <c r="D24" s="17">
        <v>2003</v>
      </c>
      <c r="E24" s="10" t="s">
        <v>14</v>
      </c>
      <c r="F24" s="10" t="s">
        <v>20</v>
      </c>
      <c r="G24" s="20" t="s">
        <v>648</v>
      </c>
      <c r="H24" s="9" t="str">
        <f t="shared" si="0"/>
        <v>Ю17</v>
      </c>
      <c r="I24" s="9">
        <v>17</v>
      </c>
      <c r="J24" s="9"/>
      <c r="Q24" s="2">
        <v>1196</v>
      </c>
    </row>
    <row r="25" spans="1:17" ht="12.75" customHeight="1">
      <c r="A25" s="6">
        <v>19</v>
      </c>
      <c r="B25" s="6">
        <v>453</v>
      </c>
      <c r="C25" s="16" t="s">
        <v>493</v>
      </c>
      <c r="D25" s="17">
        <v>2002</v>
      </c>
      <c r="E25" s="10" t="s">
        <v>14</v>
      </c>
      <c r="F25" s="10" t="s">
        <v>482</v>
      </c>
      <c r="G25" s="20" t="s">
        <v>649</v>
      </c>
      <c r="H25" s="9" t="str">
        <f t="shared" si="0"/>
        <v>Ю17</v>
      </c>
      <c r="I25" s="9">
        <v>18</v>
      </c>
      <c r="J25" s="9"/>
      <c r="Q25" s="2">
        <v>1197</v>
      </c>
    </row>
    <row r="26" spans="1:17" ht="12.75" customHeight="1">
      <c r="A26" s="6">
        <v>20</v>
      </c>
      <c r="B26" s="6">
        <v>389</v>
      </c>
      <c r="C26" s="16" t="s">
        <v>521</v>
      </c>
      <c r="D26" s="17">
        <v>2002</v>
      </c>
      <c r="E26" s="10" t="s">
        <v>14</v>
      </c>
      <c r="F26" s="10" t="s">
        <v>20</v>
      </c>
      <c r="G26" s="20" t="s">
        <v>650</v>
      </c>
      <c r="H26" s="9" t="str">
        <f t="shared" si="0"/>
        <v>Ю17</v>
      </c>
      <c r="I26" s="9">
        <v>19</v>
      </c>
      <c r="J26" s="9"/>
      <c r="Q26" s="2">
        <v>1199</v>
      </c>
    </row>
    <row r="27" spans="1:17" ht="12.75" customHeight="1">
      <c r="A27" s="6">
        <v>21</v>
      </c>
      <c r="B27" s="6">
        <v>132</v>
      </c>
      <c r="C27" s="16" t="s">
        <v>38</v>
      </c>
      <c r="D27" s="17">
        <v>1946</v>
      </c>
      <c r="E27" s="10" t="s">
        <v>179</v>
      </c>
      <c r="F27" s="10" t="s">
        <v>39</v>
      </c>
      <c r="G27" s="20" t="s">
        <v>651</v>
      </c>
      <c r="H27" s="9" t="str">
        <f t="shared" si="0"/>
        <v>М70</v>
      </c>
      <c r="I27" s="9">
        <v>1</v>
      </c>
      <c r="J27" s="9"/>
      <c r="Q27" s="2">
        <v>1211</v>
      </c>
    </row>
    <row r="28" spans="1:17" ht="12.75" customHeight="1">
      <c r="A28" s="6">
        <v>22</v>
      </c>
      <c r="B28" s="6">
        <v>140</v>
      </c>
      <c r="C28" s="16" t="s">
        <v>185</v>
      </c>
      <c r="D28" s="17">
        <v>2003</v>
      </c>
      <c r="E28" s="10" t="s">
        <v>14</v>
      </c>
      <c r="F28" s="10" t="s">
        <v>186</v>
      </c>
      <c r="G28" s="20" t="s">
        <v>603</v>
      </c>
      <c r="H28" s="9" t="str">
        <f t="shared" si="0"/>
        <v>Ю17</v>
      </c>
      <c r="I28" s="9">
        <v>20</v>
      </c>
      <c r="J28" s="9"/>
      <c r="Q28" s="2">
        <v>1222</v>
      </c>
    </row>
    <row r="29" spans="1:17" ht="12.75" customHeight="1">
      <c r="A29" s="6">
        <v>23</v>
      </c>
      <c r="B29" s="6">
        <v>284</v>
      </c>
      <c r="C29" s="16" t="s">
        <v>512</v>
      </c>
      <c r="D29" s="17">
        <v>2002</v>
      </c>
      <c r="E29" s="10" t="s">
        <v>14</v>
      </c>
      <c r="F29" s="10" t="s">
        <v>122</v>
      </c>
      <c r="G29" s="20" t="s">
        <v>652</v>
      </c>
      <c r="H29" s="9" t="str">
        <f t="shared" si="0"/>
        <v>Ю17</v>
      </c>
      <c r="I29" s="9">
        <v>21</v>
      </c>
      <c r="J29" s="9"/>
      <c r="Q29" s="2">
        <v>1223</v>
      </c>
    </row>
    <row r="30" spans="1:17" ht="12.75" customHeight="1">
      <c r="A30" s="6">
        <v>24</v>
      </c>
      <c r="B30" s="6">
        <v>398</v>
      </c>
      <c r="C30" s="16" t="s">
        <v>535</v>
      </c>
      <c r="D30" s="17">
        <v>2003</v>
      </c>
      <c r="E30" s="10" t="s">
        <v>14</v>
      </c>
      <c r="F30" s="10" t="s">
        <v>195</v>
      </c>
      <c r="G30" s="20" t="s">
        <v>653</v>
      </c>
      <c r="H30" s="9" t="str">
        <f t="shared" si="0"/>
        <v>Ю17</v>
      </c>
      <c r="I30" s="9">
        <v>22</v>
      </c>
      <c r="J30" s="9"/>
      <c r="Q30" s="2">
        <v>1225</v>
      </c>
    </row>
    <row r="31" spans="1:17" ht="12.75" customHeight="1">
      <c r="A31" s="6">
        <v>25</v>
      </c>
      <c r="B31" s="6">
        <v>386</v>
      </c>
      <c r="C31" s="16" t="s">
        <v>28</v>
      </c>
      <c r="D31" s="17">
        <v>2003</v>
      </c>
      <c r="E31" s="10" t="s">
        <v>14</v>
      </c>
      <c r="F31" s="10" t="s">
        <v>20</v>
      </c>
      <c r="G31" s="20" t="s">
        <v>654</v>
      </c>
      <c r="H31" s="9" t="str">
        <f t="shared" si="0"/>
        <v>Ю17</v>
      </c>
      <c r="I31" s="9">
        <v>23</v>
      </c>
      <c r="J31" s="9"/>
      <c r="Q31" s="2">
        <v>1231</v>
      </c>
    </row>
    <row r="32" spans="1:17" ht="12.75" customHeight="1">
      <c r="A32" s="6">
        <v>26</v>
      </c>
      <c r="B32" s="6">
        <v>270</v>
      </c>
      <c r="C32" s="16" t="s">
        <v>109</v>
      </c>
      <c r="D32" s="17">
        <v>2003</v>
      </c>
      <c r="E32" s="10" t="s">
        <v>14</v>
      </c>
      <c r="F32" s="10" t="s">
        <v>20</v>
      </c>
      <c r="G32" s="20" t="s">
        <v>655</v>
      </c>
      <c r="H32" s="9" t="str">
        <f t="shared" si="0"/>
        <v>Ю17</v>
      </c>
      <c r="I32" s="9">
        <v>24</v>
      </c>
      <c r="J32" s="9"/>
      <c r="Q32" s="2">
        <v>1234</v>
      </c>
    </row>
    <row r="33" spans="1:17" ht="12.75" customHeight="1">
      <c r="A33" s="6">
        <v>27</v>
      </c>
      <c r="B33" s="6">
        <v>241</v>
      </c>
      <c r="C33" s="16" t="s">
        <v>210</v>
      </c>
      <c r="D33" s="17">
        <v>2000</v>
      </c>
      <c r="E33" s="10"/>
      <c r="F33" s="10" t="s">
        <v>211</v>
      </c>
      <c r="G33" s="20" t="s">
        <v>656</v>
      </c>
      <c r="H33" s="9" t="str">
        <f t="shared" si="0"/>
        <v>Ю17</v>
      </c>
      <c r="I33" s="9">
        <v>25</v>
      </c>
      <c r="J33" s="9"/>
      <c r="Q33" s="2">
        <v>1235</v>
      </c>
    </row>
    <row r="34" spans="1:17" ht="12.75" customHeight="1">
      <c r="A34" s="6">
        <v>28</v>
      </c>
      <c r="B34" s="6">
        <v>281</v>
      </c>
      <c r="C34" s="16" t="s">
        <v>98</v>
      </c>
      <c r="D34" s="17">
        <v>2002</v>
      </c>
      <c r="E34" s="10" t="s">
        <v>14</v>
      </c>
      <c r="F34" s="10" t="s">
        <v>20</v>
      </c>
      <c r="G34" s="20" t="s">
        <v>656</v>
      </c>
      <c r="H34" s="9" t="str">
        <f t="shared" si="0"/>
        <v>Ю17</v>
      </c>
      <c r="I34" s="9">
        <v>26</v>
      </c>
      <c r="J34" s="9"/>
      <c r="Q34" s="2">
        <v>1235</v>
      </c>
    </row>
    <row r="35" spans="1:17" ht="12.75" customHeight="1">
      <c r="A35" s="6">
        <v>29</v>
      </c>
      <c r="B35" s="6">
        <v>454</v>
      </c>
      <c r="C35" s="16" t="s">
        <v>492</v>
      </c>
      <c r="D35" s="17">
        <v>2002</v>
      </c>
      <c r="E35" s="10" t="s">
        <v>14</v>
      </c>
      <c r="F35" s="10" t="s">
        <v>482</v>
      </c>
      <c r="G35" s="20" t="s">
        <v>657</v>
      </c>
      <c r="H35" s="9" t="str">
        <f t="shared" si="0"/>
        <v>Ю17</v>
      </c>
      <c r="I35" s="9">
        <v>27</v>
      </c>
      <c r="J35" s="9"/>
      <c r="Q35" s="2">
        <v>1240</v>
      </c>
    </row>
    <row r="36" spans="1:17" ht="12.75" customHeight="1">
      <c r="A36" s="6">
        <v>30</v>
      </c>
      <c r="B36" s="6">
        <v>136</v>
      </c>
      <c r="C36" s="16" t="s">
        <v>180</v>
      </c>
      <c r="D36" s="17">
        <v>2002</v>
      </c>
      <c r="E36" s="10" t="s">
        <v>14</v>
      </c>
      <c r="F36" s="10" t="s">
        <v>20</v>
      </c>
      <c r="G36" s="20" t="s">
        <v>658</v>
      </c>
      <c r="H36" s="9" t="str">
        <f t="shared" si="0"/>
        <v>Ю17</v>
      </c>
      <c r="I36" s="9">
        <v>28</v>
      </c>
      <c r="J36" s="9"/>
      <c r="Q36" s="2">
        <v>1249</v>
      </c>
    </row>
    <row r="37" spans="1:17" ht="12.75" customHeight="1">
      <c r="A37" s="6">
        <v>31</v>
      </c>
      <c r="B37" s="6">
        <v>189</v>
      </c>
      <c r="C37" s="16" t="s">
        <v>329</v>
      </c>
      <c r="D37" s="17">
        <v>2000</v>
      </c>
      <c r="E37" s="10" t="s">
        <v>14</v>
      </c>
      <c r="F37" s="10" t="s">
        <v>201</v>
      </c>
      <c r="G37" s="20" t="s">
        <v>659</v>
      </c>
      <c r="H37" s="9" t="str">
        <f t="shared" si="0"/>
        <v>Ю17</v>
      </c>
      <c r="I37" s="9">
        <v>29</v>
      </c>
      <c r="J37" s="9"/>
      <c r="Q37" s="2">
        <v>1250</v>
      </c>
    </row>
    <row r="38" spans="1:17" ht="12.75" customHeight="1">
      <c r="A38" s="6">
        <v>32</v>
      </c>
      <c r="B38" s="6">
        <v>397</v>
      </c>
      <c r="C38" s="16" t="s">
        <v>534</v>
      </c>
      <c r="D38" s="17">
        <v>2001</v>
      </c>
      <c r="E38" s="10" t="s">
        <v>14</v>
      </c>
      <c r="F38" s="10" t="s">
        <v>195</v>
      </c>
      <c r="G38" s="20" t="s">
        <v>660</v>
      </c>
      <c r="H38" s="9" t="str">
        <f t="shared" si="0"/>
        <v>Ю17</v>
      </c>
      <c r="I38" s="9">
        <v>30</v>
      </c>
      <c r="J38" s="9"/>
      <c r="Q38" s="2">
        <v>1256</v>
      </c>
    </row>
    <row r="39" spans="1:17" ht="12.75" customHeight="1">
      <c r="A39" s="6">
        <v>33</v>
      </c>
      <c r="B39" s="6">
        <v>401</v>
      </c>
      <c r="C39" s="16" t="s">
        <v>538</v>
      </c>
      <c r="D39" s="17">
        <v>2001</v>
      </c>
      <c r="E39" s="10" t="s">
        <v>14</v>
      </c>
      <c r="F39" s="10" t="s">
        <v>20</v>
      </c>
      <c r="G39" s="20" t="s">
        <v>661</v>
      </c>
      <c r="H39" s="9" t="str">
        <f aca="true" t="shared" si="1" ref="H39:H70">IF(AND(D39&gt;=1900,D39&lt;=1942),"М75",IF(AND(D39&gt;=1943,D39&lt;=1947),"М70",IF(AND(D39&gt;=2000,D39&lt;=2003),"Ю17","")))</f>
        <v>Ю17</v>
      </c>
      <c r="I39" s="9">
        <v>31</v>
      </c>
      <c r="J39" s="9"/>
      <c r="Q39" s="2">
        <v>1258</v>
      </c>
    </row>
    <row r="40" spans="1:17" ht="12.75" customHeight="1">
      <c r="A40" s="6">
        <v>34</v>
      </c>
      <c r="B40" s="6">
        <v>395</v>
      </c>
      <c r="C40" s="16" t="s">
        <v>532</v>
      </c>
      <c r="D40" s="17">
        <v>2000</v>
      </c>
      <c r="E40" s="10" t="s">
        <v>14</v>
      </c>
      <c r="F40" s="10" t="s">
        <v>121</v>
      </c>
      <c r="G40" s="20" t="s">
        <v>662</v>
      </c>
      <c r="H40" s="9" t="str">
        <f t="shared" si="1"/>
        <v>Ю17</v>
      </c>
      <c r="I40" s="9">
        <v>32</v>
      </c>
      <c r="J40" s="9"/>
      <c r="Q40" s="2">
        <v>1259</v>
      </c>
    </row>
    <row r="41" spans="1:17" ht="12.75" customHeight="1">
      <c r="A41" s="6">
        <v>35</v>
      </c>
      <c r="B41" s="6">
        <v>221</v>
      </c>
      <c r="C41" s="16" t="s">
        <v>334</v>
      </c>
      <c r="D41" s="17">
        <v>2002</v>
      </c>
      <c r="E41" s="10" t="s">
        <v>14</v>
      </c>
      <c r="F41" s="10" t="s">
        <v>201</v>
      </c>
      <c r="G41" s="20" t="s">
        <v>663</v>
      </c>
      <c r="H41" s="9" t="str">
        <f t="shared" si="1"/>
        <v>Ю17</v>
      </c>
      <c r="I41" s="9">
        <v>33</v>
      </c>
      <c r="J41" s="9"/>
      <c r="Q41" s="2">
        <v>1280</v>
      </c>
    </row>
    <row r="42" spans="1:17" ht="12.75" customHeight="1">
      <c r="A42" s="6">
        <v>36</v>
      </c>
      <c r="B42" s="6">
        <v>226</v>
      </c>
      <c r="C42" s="16" t="s">
        <v>212</v>
      </c>
      <c r="D42" s="17">
        <v>1997</v>
      </c>
      <c r="E42" s="10"/>
      <c r="F42" s="10" t="s">
        <v>211</v>
      </c>
      <c r="G42" s="20" t="s">
        <v>664</v>
      </c>
      <c r="H42" s="9">
        <f t="shared" si="1"/>
      </c>
      <c r="I42" s="9"/>
      <c r="J42" s="9"/>
      <c r="Q42" s="2">
        <v>1282</v>
      </c>
    </row>
    <row r="43" spans="1:17" ht="12.75" customHeight="1">
      <c r="A43" s="6">
        <v>37</v>
      </c>
      <c r="B43" s="6">
        <v>195</v>
      </c>
      <c r="C43" s="16" t="s">
        <v>330</v>
      </c>
      <c r="D43" s="17">
        <v>2000</v>
      </c>
      <c r="E43" s="10" t="s">
        <v>14</v>
      </c>
      <c r="F43" s="10" t="s">
        <v>201</v>
      </c>
      <c r="G43" s="20" t="s">
        <v>664</v>
      </c>
      <c r="H43" s="9" t="str">
        <f t="shared" si="1"/>
        <v>Ю17</v>
      </c>
      <c r="I43" s="9">
        <v>34</v>
      </c>
      <c r="J43" s="9"/>
      <c r="Q43" s="2">
        <v>1282</v>
      </c>
    </row>
    <row r="44" spans="1:17" ht="12.75" customHeight="1">
      <c r="A44" s="6">
        <v>38</v>
      </c>
      <c r="B44" s="6">
        <v>254</v>
      </c>
      <c r="C44" s="16" t="s">
        <v>51</v>
      </c>
      <c r="D44" s="17">
        <v>1947</v>
      </c>
      <c r="E44" s="10" t="s">
        <v>52</v>
      </c>
      <c r="F44" s="10"/>
      <c r="G44" s="20" t="s">
        <v>665</v>
      </c>
      <c r="H44" s="9" t="str">
        <f t="shared" si="1"/>
        <v>М70</v>
      </c>
      <c r="I44" s="9">
        <v>2</v>
      </c>
      <c r="J44" s="9"/>
      <c r="Q44" s="2">
        <v>1295</v>
      </c>
    </row>
    <row r="45" spans="1:17" ht="12.75" customHeight="1">
      <c r="A45" s="6">
        <v>39</v>
      </c>
      <c r="B45" s="6">
        <v>137</v>
      </c>
      <c r="C45" s="16" t="s">
        <v>89</v>
      </c>
      <c r="D45" s="17">
        <v>2001</v>
      </c>
      <c r="E45" s="10" t="s">
        <v>14</v>
      </c>
      <c r="F45" s="10" t="s">
        <v>20</v>
      </c>
      <c r="G45" s="20" t="s">
        <v>666</v>
      </c>
      <c r="H45" s="9" t="str">
        <f t="shared" si="1"/>
        <v>Ю17</v>
      </c>
      <c r="I45" s="9">
        <v>35</v>
      </c>
      <c r="J45" s="9"/>
      <c r="Q45" s="2">
        <v>1296</v>
      </c>
    </row>
    <row r="46" spans="1:17" ht="12.75" customHeight="1">
      <c r="A46" s="6">
        <v>40</v>
      </c>
      <c r="B46" s="6">
        <v>408</v>
      </c>
      <c r="C46" s="16" t="s">
        <v>542</v>
      </c>
      <c r="D46" s="17">
        <v>2003</v>
      </c>
      <c r="E46" s="10" t="s">
        <v>14</v>
      </c>
      <c r="F46" s="10" t="s">
        <v>543</v>
      </c>
      <c r="G46" s="20" t="s">
        <v>146</v>
      </c>
      <c r="H46" s="9" t="str">
        <f t="shared" si="1"/>
        <v>Ю17</v>
      </c>
      <c r="I46" s="9">
        <v>36</v>
      </c>
      <c r="J46" s="9"/>
      <c r="Q46" s="2">
        <v>1303</v>
      </c>
    </row>
    <row r="47" spans="1:17" ht="12.75" customHeight="1">
      <c r="A47" s="6">
        <v>41</v>
      </c>
      <c r="B47" s="6">
        <v>257</v>
      </c>
      <c r="C47" s="16" t="s">
        <v>62</v>
      </c>
      <c r="D47" s="17">
        <v>2003</v>
      </c>
      <c r="E47" s="10" t="s">
        <v>14</v>
      </c>
      <c r="F47" s="10" t="s">
        <v>20</v>
      </c>
      <c r="G47" s="20" t="s">
        <v>667</v>
      </c>
      <c r="H47" s="9" t="str">
        <f t="shared" si="1"/>
        <v>Ю17</v>
      </c>
      <c r="I47" s="9">
        <v>37</v>
      </c>
      <c r="J47" s="9"/>
      <c r="Q47" s="2">
        <v>1318</v>
      </c>
    </row>
    <row r="48" spans="1:17" ht="12.75" customHeight="1">
      <c r="A48" s="6">
        <v>42</v>
      </c>
      <c r="B48" s="6">
        <v>404</v>
      </c>
      <c r="C48" s="16" t="s">
        <v>541</v>
      </c>
      <c r="D48" s="17">
        <v>2003</v>
      </c>
      <c r="E48" s="10" t="s">
        <v>14</v>
      </c>
      <c r="F48" s="10" t="s">
        <v>20</v>
      </c>
      <c r="G48" s="20" t="s">
        <v>668</v>
      </c>
      <c r="H48" s="9" t="str">
        <f t="shared" si="1"/>
        <v>Ю17</v>
      </c>
      <c r="I48" s="9">
        <v>38</v>
      </c>
      <c r="J48" s="9"/>
      <c r="Q48" s="2">
        <v>1324</v>
      </c>
    </row>
    <row r="49" spans="1:17" ht="12.75" customHeight="1">
      <c r="A49" s="6">
        <v>43</v>
      </c>
      <c r="B49" s="6">
        <v>263</v>
      </c>
      <c r="C49" s="16" t="s">
        <v>336</v>
      </c>
      <c r="D49" s="17">
        <v>2003</v>
      </c>
      <c r="E49" s="10" t="s">
        <v>14</v>
      </c>
      <c r="F49" s="10" t="s">
        <v>195</v>
      </c>
      <c r="G49" s="20" t="s">
        <v>669</v>
      </c>
      <c r="H49" s="9" t="str">
        <f t="shared" si="1"/>
        <v>Ю17</v>
      </c>
      <c r="I49" s="9">
        <v>39</v>
      </c>
      <c r="J49" s="9"/>
      <c r="Q49" s="2">
        <v>1332</v>
      </c>
    </row>
    <row r="50" spans="1:17" ht="12.75" customHeight="1">
      <c r="A50" s="6">
        <v>44</v>
      </c>
      <c r="B50" s="6">
        <v>384</v>
      </c>
      <c r="C50" s="16" t="s">
        <v>27</v>
      </c>
      <c r="D50" s="17">
        <v>2003</v>
      </c>
      <c r="E50" s="10" t="s">
        <v>14</v>
      </c>
      <c r="F50" s="10" t="s">
        <v>20</v>
      </c>
      <c r="G50" s="20" t="s">
        <v>670</v>
      </c>
      <c r="H50" s="9" t="str">
        <f t="shared" si="1"/>
        <v>Ю17</v>
      </c>
      <c r="I50" s="9">
        <v>40</v>
      </c>
      <c r="J50" s="9"/>
      <c r="Q50" s="2">
        <v>1343</v>
      </c>
    </row>
    <row r="51" spans="1:17" ht="12.75" customHeight="1">
      <c r="A51" s="6">
        <v>45</v>
      </c>
      <c r="B51" s="6">
        <v>255</v>
      </c>
      <c r="C51" s="16" t="s">
        <v>117</v>
      </c>
      <c r="D51" s="17">
        <v>2003</v>
      </c>
      <c r="E51" s="10" t="s">
        <v>14</v>
      </c>
      <c r="F51" s="10" t="s">
        <v>20</v>
      </c>
      <c r="G51" s="20" t="s">
        <v>671</v>
      </c>
      <c r="H51" s="9" t="str">
        <f t="shared" si="1"/>
        <v>Ю17</v>
      </c>
      <c r="I51" s="9">
        <v>41</v>
      </c>
      <c r="J51" s="9"/>
      <c r="Q51" s="2">
        <v>1348</v>
      </c>
    </row>
    <row r="52" spans="1:17" ht="12.75" customHeight="1">
      <c r="A52" s="6">
        <v>46</v>
      </c>
      <c r="B52" s="6">
        <v>214</v>
      </c>
      <c r="C52" s="16" t="s">
        <v>333</v>
      </c>
      <c r="D52" s="17">
        <v>2001</v>
      </c>
      <c r="E52" s="10" t="s">
        <v>14</v>
      </c>
      <c r="F52" s="10" t="s">
        <v>201</v>
      </c>
      <c r="G52" s="20" t="s">
        <v>672</v>
      </c>
      <c r="H52" s="9" t="str">
        <f t="shared" si="1"/>
        <v>Ю17</v>
      </c>
      <c r="I52" s="9">
        <v>42</v>
      </c>
      <c r="J52" s="9"/>
      <c r="Q52" s="2">
        <v>1350</v>
      </c>
    </row>
    <row r="53" spans="1:17" ht="12.75" customHeight="1">
      <c r="A53" s="6">
        <v>47</v>
      </c>
      <c r="B53" s="6">
        <v>247</v>
      </c>
      <c r="C53" s="16" t="s">
        <v>100</v>
      </c>
      <c r="D53" s="17">
        <v>1937</v>
      </c>
      <c r="E53" s="10" t="s">
        <v>14</v>
      </c>
      <c r="F53" s="10" t="s">
        <v>17</v>
      </c>
      <c r="G53" s="20" t="s">
        <v>673</v>
      </c>
      <c r="H53" s="9" t="str">
        <f t="shared" si="1"/>
        <v>М75</v>
      </c>
      <c r="I53" s="9">
        <v>1</v>
      </c>
      <c r="J53" s="9" t="s">
        <v>335</v>
      </c>
      <c r="Q53" s="2">
        <v>1353</v>
      </c>
    </row>
    <row r="54" spans="1:17" ht="12.75" customHeight="1">
      <c r="A54" s="6">
        <v>48</v>
      </c>
      <c r="B54" s="6">
        <v>285</v>
      </c>
      <c r="C54" s="16" t="s">
        <v>513</v>
      </c>
      <c r="D54" s="17">
        <v>2000</v>
      </c>
      <c r="E54" s="10" t="s">
        <v>14</v>
      </c>
      <c r="F54" s="10" t="s">
        <v>121</v>
      </c>
      <c r="G54" s="20" t="s">
        <v>674</v>
      </c>
      <c r="H54" s="9" t="str">
        <f t="shared" si="1"/>
        <v>Ю17</v>
      </c>
      <c r="I54" s="9">
        <v>43</v>
      </c>
      <c r="J54" s="9"/>
      <c r="Q54" s="2">
        <v>1356</v>
      </c>
    </row>
    <row r="55" spans="1:17" ht="12.75" customHeight="1">
      <c r="A55" s="6">
        <v>49</v>
      </c>
      <c r="B55" s="6">
        <v>143</v>
      </c>
      <c r="C55" s="16" t="s">
        <v>67</v>
      </c>
      <c r="D55" s="17">
        <v>1942</v>
      </c>
      <c r="E55" s="10" t="s">
        <v>14</v>
      </c>
      <c r="F55" s="10" t="s">
        <v>17</v>
      </c>
      <c r="G55" s="20" t="s">
        <v>675</v>
      </c>
      <c r="H55" s="9" t="str">
        <f t="shared" si="1"/>
        <v>М75</v>
      </c>
      <c r="I55" s="9">
        <v>2</v>
      </c>
      <c r="J55" s="9"/>
      <c r="Q55" s="2">
        <v>1361</v>
      </c>
    </row>
    <row r="56" spans="1:17" ht="12.75" customHeight="1">
      <c r="A56" s="6">
        <v>50</v>
      </c>
      <c r="B56" s="6">
        <v>153</v>
      </c>
      <c r="C56" s="16" t="s">
        <v>324</v>
      </c>
      <c r="D56" s="17">
        <v>2000</v>
      </c>
      <c r="E56" s="10" t="s">
        <v>14</v>
      </c>
      <c r="F56" s="10" t="s">
        <v>201</v>
      </c>
      <c r="G56" s="20" t="s">
        <v>676</v>
      </c>
      <c r="H56" s="9" t="str">
        <f t="shared" si="1"/>
        <v>Ю17</v>
      </c>
      <c r="I56" s="9">
        <v>44</v>
      </c>
      <c r="J56" s="9"/>
      <c r="Q56" s="2">
        <v>1376</v>
      </c>
    </row>
    <row r="57" spans="1:17" ht="12.75" customHeight="1">
      <c r="A57" s="6">
        <v>51</v>
      </c>
      <c r="B57" s="6">
        <v>260</v>
      </c>
      <c r="C57" s="16" t="s">
        <v>119</v>
      </c>
      <c r="D57" s="17">
        <v>2001</v>
      </c>
      <c r="E57" s="10" t="s">
        <v>14</v>
      </c>
      <c r="F57" s="10" t="s">
        <v>20</v>
      </c>
      <c r="G57" s="20" t="s">
        <v>612</v>
      </c>
      <c r="H57" s="9" t="str">
        <f t="shared" si="1"/>
        <v>Ю17</v>
      </c>
      <c r="I57" s="9">
        <v>45</v>
      </c>
      <c r="J57" s="9"/>
      <c r="Q57" s="2">
        <v>1386</v>
      </c>
    </row>
    <row r="58" spans="1:17" ht="12.75" customHeight="1">
      <c r="A58" s="6">
        <v>52</v>
      </c>
      <c r="B58" s="6">
        <v>190</v>
      </c>
      <c r="C58" s="16" t="s">
        <v>216</v>
      </c>
      <c r="D58" s="17">
        <v>2000</v>
      </c>
      <c r="E58" s="10"/>
      <c r="F58" s="10" t="s">
        <v>211</v>
      </c>
      <c r="G58" s="20" t="s">
        <v>677</v>
      </c>
      <c r="H58" s="9" t="str">
        <f t="shared" si="1"/>
        <v>Ю17</v>
      </c>
      <c r="I58" s="9">
        <v>46</v>
      </c>
      <c r="J58" s="9"/>
      <c r="Q58" s="2">
        <v>1387</v>
      </c>
    </row>
    <row r="59" spans="1:17" ht="12.75" customHeight="1">
      <c r="A59" s="6">
        <v>53</v>
      </c>
      <c r="B59" s="6">
        <v>150</v>
      </c>
      <c r="C59" s="16" t="s">
        <v>35</v>
      </c>
      <c r="D59" s="17">
        <v>1947</v>
      </c>
      <c r="E59" s="10" t="s">
        <v>14</v>
      </c>
      <c r="F59" s="10" t="s">
        <v>34</v>
      </c>
      <c r="G59" s="20" t="s">
        <v>147</v>
      </c>
      <c r="H59" s="9" t="str">
        <f t="shared" si="1"/>
        <v>М70</v>
      </c>
      <c r="I59" s="9">
        <v>3</v>
      </c>
      <c r="J59" s="9"/>
      <c r="Q59" s="2">
        <v>1389</v>
      </c>
    </row>
    <row r="60" spans="1:17" ht="12.75" customHeight="1">
      <c r="A60" s="6">
        <v>54</v>
      </c>
      <c r="B60" s="6">
        <v>131</v>
      </c>
      <c r="C60" s="16" t="s">
        <v>16</v>
      </c>
      <c r="D60" s="17">
        <v>1939</v>
      </c>
      <c r="E60" s="10" t="s">
        <v>14</v>
      </c>
      <c r="F60" s="10" t="s">
        <v>17</v>
      </c>
      <c r="G60" s="20" t="s">
        <v>678</v>
      </c>
      <c r="H60" s="9" t="str">
        <f t="shared" si="1"/>
        <v>М75</v>
      </c>
      <c r="I60" s="9">
        <v>3</v>
      </c>
      <c r="J60" s="9" t="s">
        <v>19</v>
      </c>
      <c r="Q60" s="2">
        <v>1445</v>
      </c>
    </row>
    <row r="61" spans="1:17" ht="12.75" customHeight="1">
      <c r="A61" s="6">
        <v>55</v>
      </c>
      <c r="B61" s="6">
        <v>155</v>
      </c>
      <c r="C61" s="16" t="s">
        <v>325</v>
      </c>
      <c r="D61" s="17">
        <v>2002</v>
      </c>
      <c r="E61" s="10" t="s">
        <v>14</v>
      </c>
      <c r="F61" s="10" t="s">
        <v>201</v>
      </c>
      <c r="G61" s="20" t="s">
        <v>679</v>
      </c>
      <c r="H61" s="9" t="str">
        <f t="shared" si="1"/>
        <v>Ю17</v>
      </c>
      <c r="I61" s="9">
        <v>47</v>
      </c>
      <c r="J61" s="9"/>
      <c r="Q61" s="2">
        <v>1447</v>
      </c>
    </row>
    <row r="62" spans="1:17" ht="12.75" customHeight="1">
      <c r="A62" s="6">
        <v>56</v>
      </c>
      <c r="B62" s="6">
        <v>138</v>
      </c>
      <c r="C62" s="16" t="s">
        <v>112</v>
      </c>
      <c r="D62" s="17">
        <v>2003</v>
      </c>
      <c r="E62" s="10" t="s">
        <v>14</v>
      </c>
      <c r="F62" s="10" t="s">
        <v>20</v>
      </c>
      <c r="G62" s="20" t="s">
        <v>680</v>
      </c>
      <c r="H62" s="9" t="str">
        <f t="shared" si="1"/>
        <v>Ю17</v>
      </c>
      <c r="I62" s="9">
        <v>48</v>
      </c>
      <c r="J62" s="9"/>
      <c r="Q62" s="2">
        <v>1450</v>
      </c>
    </row>
    <row r="63" spans="1:17" ht="12.75" customHeight="1">
      <c r="A63" s="6">
        <v>57</v>
      </c>
      <c r="B63" s="6">
        <v>461</v>
      </c>
      <c r="C63" s="16" t="s">
        <v>486</v>
      </c>
      <c r="D63" s="17"/>
      <c r="E63" s="10" t="s">
        <v>14</v>
      </c>
      <c r="F63" s="10" t="s">
        <v>482</v>
      </c>
      <c r="G63" s="20" t="s">
        <v>681</v>
      </c>
      <c r="H63" s="9">
        <f t="shared" si="1"/>
      </c>
      <c r="I63" s="9"/>
      <c r="J63" s="9"/>
      <c r="Q63" s="2">
        <v>1468</v>
      </c>
    </row>
    <row r="64" spans="1:17" ht="12.75" customHeight="1">
      <c r="A64" s="6">
        <v>58</v>
      </c>
      <c r="B64" s="6">
        <v>242</v>
      </c>
      <c r="C64" s="16" t="s">
        <v>99</v>
      </c>
      <c r="D64" s="17">
        <v>1934</v>
      </c>
      <c r="E64" s="10" t="s">
        <v>14</v>
      </c>
      <c r="F64" s="10" t="s">
        <v>17</v>
      </c>
      <c r="G64" s="20" t="s">
        <v>682</v>
      </c>
      <c r="H64" s="9" t="str">
        <f t="shared" si="1"/>
        <v>М75</v>
      </c>
      <c r="I64" s="9">
        <v>4</v>
      </c>
      <c r="J64" s="9"/>
      <c r="Q64" s="2">
        <v>1490</v>
      </c>
    </row>
    <row r="65" spans="1:17" ht="12.75" customHeight="1">
      <c r="A65" s="6">
        <v>59</v>
      </c>
      <c r="B65" s="6">
        <v>151</v>
      </c>
      <c r="C65" s="16" t="s">
        <v>40</v>
      </c>
      <c r="D65" s="17">
        <v>1945</v>
      </c>
      <c r="E65" s="10" t="s">
        <v>14</v>
      </c>
      <c r="F65" s="10" t="s">
        <v>33</v>
      </c>
      <c r="G65" s="20" t="s">
        <v>617</v>
      </c>
      <c r="H65" s="9" t="str">
        <f t="shared" si="1"/>
        <v>М70</v>
      </c>
      <c r="I65" s="9">
        <v>4</v>
      </c>
      <c r="J65" s="9"/>
      <c r="Q65" s="2">
        <v>1496</v>
      </c>
    </row>
    <row r="66" spans="1:17" ht="12.75" customHeight="1">
      <c r="A66" s="6">
        <v>60</v>
      </c>
      <c r="B66" s="6">
        <v>275</v>
      </c>
      <c r="C66" s="16" t="s">
        <v>340</v>
      </c>
      <c r="D66" s="17">
        <v>2002</v>
      </c>
      <c r="E66" s="10" t="s">
        <v>14</v>
      </c>
      <c r="F66" s="10" t="s">
        <v>20</v>
      </c>
      <c r="G66" s="20" t="s">
        <v>618</v>
      </c>
      <c r="H66" s="9" t="str">
        <f t="shared" si="1"/>
        <v>Ю17</v>
      </c>
      <c r="I66" s="9">
        <v>49</v>
      </c>
      <c r="J66" s="9"/>
      <c r="Q66" s="2">
        <v>1497</v>
      </c>
    </row>
    <row r="67" spans="1:17" ht="12.75" customHeight="1">
      <c r="A67" s="6">
        <v>61</v>
      </c>
      <c r="B67" s="6">
        <v>156</v>
      </c>
      <c r="C67" s="16" t="s">
        <v>326</v>
      </c>
      <c r="D67" s="17">
        <v>2000</v>
      </c>
      <c r="E67" s="10" t="s">
        <v>14</v>
      </c>
      <c r="F67" s="10" t="s">
        <v>211</v>
      </c>
      <c r="G67" s="20" t="s">
        <v>683</v>
      </c>
      <c r="H67" s="9" t="str">
        <f t="shared" si="1"/>
        <v>Ю17</v>
      </c>
      <c r="I67" s="9">
        <v>50</v>
      </c>
      <c r="J67" s="9"/>
      <c r="Q67" s="2">
        <v>1502</v>
      </c>
    </row>
    <row r="68" spans="1:17" ht="12.75" customHeight="1">
      <c r="A68" s="6">
        <v>62</v>
      </c>
      <c r="B68" s="6">
        <v>286</v>
      </c>
      <c r="C68" s="16" t="s">
        <v>514</v>
      </c>
      <c r="D68" s="17">
        <v>2000</v>
      </c>
      <c r="E68" s="10" t="s">
        <v>14</v>
      </c>
      <c r="F68" s="10" t="s">
        <v>319</v>
      </c>
      <c r="G68" s="20" t="s">
        <v>684</v>
      </c>
      <c r="H68" s="9" t="str">
        <f t="shared" si="1"/>
        <v>Ю17</v>
      </c>
      <c r="I68" s="9">
        <v>51</v>
      </c>
      <c r="J68" s="9"/>
      <c r="Q68" s="2">
        <v>1527</v>
      </c>
    </row>
    <row r="69" spans="1:17" ht="12.75" customHeight="1">
      <c r="A69" s="6">
        <v>63</v>
      </c>
      <c r="B69" s="6">
        <v>287</v>
      </c>
      <c r="C69" s="16" t="s">
        <v>515</v>
      </c>
      <c r="D69" s="17">
        <v>2000</v>
      </c>
      <c r="E69" s="10" t="s">
        <v>14</v>
      </c>
      <c r="F69" s="10" t="s">
        <v>319</v>
      </c>
      <c r="G69" s="20" t="s">
        <v>685</v>
      </c>
      <c r="H69" s="9" t="str">
        <f t="shared" si="1"/>
        <v>Ю17</v>
      </c>
      <c r="I69" s="9">
        <v>52</v>
      </c>
      <c r="J69" s="9"/>
      <c r="Q69" s="2">
        <v>1533</v>
      </c>
    </row>
    <row r="70" spans="1:17" ht="12.75" customHeight="1">
      <c r="A70" s="6">
        <v>64</v>
      </c>
      <c r="B70" s="6">
        <v>152</v>
      </c>
      <c r="C70" s="16" t="s">
        <v>323</v>
      </c>
      <c r="D70" s="17">
        <v>2000</v>
      </c>
      <c r="E70" s="10" t="s">
        <v>14</v>
      </c>
      <c r="F70" s="10" t="s">
        <v>201</v>
      </c>
      <c r="G70" s="20" t="s">
        <v>686</v>
      </c>
      <c r="H70" s="9" t="str">
        <f t="shared" si="1"/>
        <v>Ю17</v>
      </c>
      <c r="I70" s="9">
        <v>53</v>
      </c>
      <c r="J70" s="9"/>
      <c r="Q70" s="2">
        <v>1547</v>
      </c>
    </row>
    <row r="71" spans="1:17" ht="12.75" customHeight="1">
      <c r="A71" s="6">
        <v>65</v>
      </c>
      <c r="B71" s="6">
        <v>147</v>
      </c>
      <c r="C71" s="16" t="s">
        <v>320</v>
      </c>
      <c r="D71" s="17">
        <v>2001</v>
      </c>
      <c r="E71" s="10" t="s">
        <v>14</v>
      </c>
      <c r="F71" s="10" t="s">
        <v>319</v>
      </c>
      <c r="G71" s="20" t="s">
        <v>621</v>
      </c>
      <c r="H71" s="9" t="str">
        <f aca="true" t="shared" si="2" ref="H71:H105">IF(AND(D71&gt;=1900,D71&lt;=1942),"М75",IF(AND(D71&gt;=1943,D71&lt;=1947),"М70",IF(AND(D71&gt;=2000,D71&lt;=2003),"Ю17","")))</f>
        <v>Ю17</v>
      </c>
      <c r="I71" s="9">
        <v>54</v>
      </c>
      <c r="J71" s="9"/>
      <c r="Q71" s="2">
        <v>1596</v>
      </c>
    </row>
    <row r="72" spans="1:17" ht="12.75" customHeight="1">
      <c r="A72" s="6">
        <v>66</v>
      </c>
      <c r="B72" s="6">
        <v>290</v>
      </c>
      <c r="C72" s="16" t="s">
        <v>517</v>
      </c>
      <c r="D72" s="17">
        <v>1937</v>
      </c>
      <c r="E72" s="10" t="s">
        <v>14</v>
      </c>
      <c r="F72" s="10" t="s">
        <v>518</v>
      </c>
      <c r="G72" s="20" t="s">
        <v>687</v>
      </c>
      <c r="H72" s="9" t="str">
        <f t="shared" si="2"/>
        <v>М75</v>
      </c>
      <c r="I72" s="9">
        <v>5</v>
      </c>
      <c r="J72" s="9"/>
      <c r="Q72" s="2">
        <v>1614</v>
      </c>
    </row>
    <row r="73" spans="1:17" ht="12.75" customHeight="1">
      <c r="A73" s="6">
        <v>67</v>
      </c>
      <c r="B73" s="6">
        <v>145</v>
      </c>
      <c r="C73" s="16" t="s">
        <v>318</v>
      </c>
      <c r="D73" s="17">
        <v>2000</v>
      </c>
      <c r="E73" s="10" t="s">
        <v>14</v>
      </c>
      <c r="F73" s="10" t="s">
        <v>319</v>
      </c>
      <c r="G73" s="20" t="s">
        <v>688</v>
      </c>
      <c r="H73" s="9" t="str">
        <f t="shared" si="2"/>
        <v>Ю17</v>
      </c>
      <c r="I73" s="9">
        <v>55</v>
      </c>
      <c r="J73" s="9"/>
      <c r="Q73" s="2">
        <v>1625</v>
      </c>
    </row>
    <row r="74" spans="1:17" ht="12.75" customHeight="1">
      <c r="A74" s="6">
        <v>68</v>
      </c>
      <c r="B74" s="6">
        <v>185</v>
      </c>
      <c r="C74" s="16" t="s">
        <v>328</v>
      </c>
      <c r="D74" s="17">
        <v>2001</v>
      </c>
      <c r="E74" s="10" t="s">
        <v>14</v>
      </c>
      <c r="F74" s="10" t="s">
        <v>201</v>
      </c>
      <c r="G74" s="20" t="s">
        <v>152</v>
      </c>
      <c r="H74" s="9" t="str">
        <f t="shared" si="2"/>
        <v>Ю17</v>
      </c>
      <c r="I74" s="9">
        <v>56</v>
      </c>
      <c r="J74" s="9"/>
      <c r="Q74" s="2">
        <v>1655</v>
      </c>
    </row>
    <row r="75" spans="1:17" ht="12.75" customHeight="1">
      <c r="A75" s="6">
        <v>69</v>
      </c>
      <c r="B75" s="6">
        <v>148</v>
      </c>
      <c r="C75" s="16" t="s">
        <v>321</v>
      </c>
      <c r="D75" s="17">
        <v>2002</v>
      </c>
      <c r="E75" s="10" t="s">
        <v>14</v>
      </c>
      <c r="F75" s="10" t="s">
        <v>319</v>
      </c>
      <c r="G75" s="20" t="s">
        <v>689</v>
      </c>
      <c r="H75" s="9" t="str">
        <f t="shared" si="2"/>
        <v>Ю17</v>
      </c>
      <c r="I75" s="9">
        <v>57</v>
      </c>
      <c r="J75" s="9"/>
      <c r="Q75" s="2">
        <v>1679</v>
      </c>
    </row>
    <row r="76" spans="1:17" ht="12.75" customHeight="1">
      <c r="A76" s="6">
        <v>70</v>
      </c>
      <c r="B76" s="6">
        <v>141</v>
      </c>
      <c r="C76" s="16" t="s">
        <v>187</v>
      </c>
      <c r="D76" s="17">
        <v>1947</v>
      </c>
      <c r="E76" s="10" t="s">
        <v>14</v>
      </c>
      <c r="F76" s="10" t="s">
        <v>17</v>
      </c>
      <c r="G76" s="20" t="s">
        <v>690</v>
      </c>
      <c r="H76" s="9" t="str">
        <f t="shared" si="2"/>
        <v>М70</v>
      </c>
      <c r="I76" s="9">
        <v>5</v>
      </c>
      <c r="J76" s="9"/>
      <c r="Q76" s="2">
        <v>1690</v>
      </c>
    </row>
    <row r="77" spans="1:17" ht="12.75" customHeight="1">
      <c r="A77" s="6">
        <v>71</v>
      </c>
      <c r="B77" s="6">
        <v>271</v>
      </c>
      <c r="C77" s="16" t="s">
        <v>337</v>
      </c>
      <c r="D77" s="17">
        <v>1941</v>
      </c>
      <c r="E77" s="10" t="s">
        <v>14</v>
      </c>
      <c r="F77" s="10" t="s">
        <v>34</v>
      </c>
      <c r="G77" s="20" t="s">
        <v>625</v>
      </c>
      <c r="H77" s="9" t="str">
        <f t="shared" si="2"/>
        <v>М75</v>
      </c>
      <c r="I77" s="9">
        <v>6</v>
      </c>
      <c r="J77" s="9"/>
      <c r="Q77" s="2">
        <v>1749</v>
      </c>
    </row>
    <row r="78" spans="1:17" ht="12.75" customHeight="1">
      <c r="A78" s="6">
        <v>72</v>
      </c>
      <c r="B78" s="6">
        <v>173</v>
      </c>
      <c r="C78" s="16" t="s">
        <v>225</v>
      </c>
      <c r="D78" s="17">
        <v>2000</v>
      </c>
      <c r="E78" s="10"/>
      <c r="F78" s="10" t="s">
        <v>211</v>
      </c>
      <c r="G78" s="20" t="s">
        <v>157</v>
      </c>
      <c r="H78" s="9" t="str">
        <f t="shared" si="2"/>
        <v>Ю17</v>
      </c>
      <c r="I78" s="9">
        <v>58</v>
      </c>
      <c r="J78" s="9"/>
      <c r="Q78" s="2">
        <v>1936</v>
      </c>
    </row>
    <row r="79" spans="1:17" ht="12.75" customHeight="1">
      <c r="A79" s="6">
        <v>73</v>
      </c>
      <c r="B79" s="6">
        <v>149</v>
      </c>
      <c r="C79" s="16" t="s">
        <v>322</v>
      </c>
      <c r="D79" s="17">
        <v>2003</v>
      </c>
      <c r="E79" s="10" t="s">
        <v>14</v>
      </c>
      <c r="F79" s="10" t="s">
        <v>319</v>
      </c>
      <c r="G79" s="20" t="s">
        <v>631</v>
      </c>
      <c r="H79" s="9" t="str">
        <f t="shared" si="2"/>
        <v>Ю17</v>
      </c>
      <c r="I79" s="9">
        <v>59</v>
      </c>
      <c r="J79" s="9"/>
      <c r="Q79" s="2">
        <v>1951</v>
      </c>
    </row>
    <row r="80" spans="1:17" ht="12.75" customHeight="1">
      <c r="A80" s="6">
        <v>74</v>
      </c>
      <c r="B80" s="6">
        <v>212</v>
      </c>
      <c r="C80" s="16" t="s">
        <v>219</v>
      </c>
      <c r="D80" s="17">
        <v>2000</v>
      </c>
      <c r="E80" s="10"/>
      <c r="F80" s="10" t="s">
        <v>211</v>
      </c>
      <c r="G80" s="20" t="s">
        <v>691</v>
      </c>
      <c r="H80" s="9" t="str">
        <f t="shared" si="2"/>
        <v>Ю17</v>
      </c>
      <c r="I80" s="9">
        <v>60</v>
      </c>
      <c r="J80" s="9"/>
      <c r="Q80" s="2">
        <v>1997</v>
      </c>
    </row>
    <row r="81" spans="1:17" ht="12.75" customHeight="1">
      <c r="A81" s="6">
        <v>75</v>
      </c>
      <c r="B81" s="6">
        <v>392</v>
      </c>
      <c r="C81" s="16" t="s">
        <v>529</v>
      </c>
      <c r="D81" s="17">
        <v>2002</v>
      </c>
      <c r="E81" s="10" t="s">
        <v>14</v>
      </c>
      <c r="F81" s="10" t="s">
        <v>319</v>
      </c>
      <c r="G81" s="20" t="s">
        <v>159</v>
      </c>
      <c r="H81" s="9" t="str">
        <f t="shared" si="2"/>
        <v>Ю17</v>
      </c>
      <c r="I81" s="9">
        <v>61</v>
      </c>
      <c r="J81" s="9"/>
      <c r="Q81" s="2">
        <v>2400</v>
      </c>
    </row>
    <row r="82" spans="2:10" ht="12.75" customHeight="1">
      <c r="B82" s="6">
        <v>135</v>
      </c>
      <c r="C82" s="16" t="s">
        <v>88</v>
      </c>
      <c r="D82" s="17">
        <v>2001</v>
      </c>
      <c r="E82" s="10" t="s">
        <v>14</v>
      </c>
      <c r="F82" s="10" t="s">
        <v>20</v>
      </c>
      <c r="G82" s="20"/>
      <c r="H82" s="9" t="str">
        <f t="shared" si="2"/>
        <v>Ю17</v>
      </c>
      <c r="I82" s="9"/>
      <c r="J82" s="9"/>
    </row>
    <row r="83" spans="2:10" ht="12.75" customHeight="1">
      <c r="B83" s="6">
        <v>139</v>
      </c>
      <c r="C83" s="16" t="s">
        <v>181</v>
      </c>
      <c r="D83" s="17">
        <v>2002</v>
      </c>
      <c r="E83" s="10" t="s">
        <v>14</v>
      </c>
      <c r="F83" s="10" t="s">
        <v>20</v>
      </c>
      <c r="G83" s="20"/>
      <c r="H83" s="9" t="str">
        <f t="shared" si="2"/>
        <v>Ю17</v>
      </c>
      <c r="I83" s="9"/>
      <c r="J83" s="9"/>
    </row>
    <row r="84" spans="2:10" ht="12.75" customHeight="1">
      <c r="B84" s="6">
        <v>169</v>
      </c>
      <c r="C84" s="16" t="s">
        <v>224</v>
      </c>
      <c r="D84" s="17">
        <v>2000</v>
      </c>
      <c r="E84" s="10"/>
      <c r="F84" s="10" t="s">
        <v>211</v>
      </c>
      <c r="G84" s="20"/>
      <c r="H84" s="9" t="str">
        <f t="shared" si="2"/>
        <v>Ю17</v>
      </c>
      <c r="I84" s="9"/>
      <c r="J84" s="9"/>
    </row>
    <row r="85" spans="2:10" ht="12.75" customHeight="1">
      <c r="B85" s="6">
        <v>159</v>
      </c>
      <c r="C85" s="16" t="s">
        <v>327</v>
      </c>
      <c r="D85" s="17">
        <v>2000</v>
      </c>
      <c r="E85" s="10" t="s">
        <v>14</v>
      </c>
      <c r="F85" s="10" t="s">
        <v>211</v>
      </c>
      <c r="G85" s="20"/>
      <c r="H85" s="9" t="str">
        <f t="shared" si="2"/>
        <v>Ю17</v>
      </c>
      <c r="I85" s="9"/>
      <c r="J85" s="9"/>
    </row>
    <row r="86" spans="2:10" ht="12.75" customHeight="1">
      <c r="B86" s="6">
        <v>200</v>
      </c>
      <c r="C86" s="16" t="s">
        <v>331</v>
      </c>
      <c r="D86" s="17">
        <v>2002</v>
      </c>
      <c r="E86" s="10" t="s">
        <v>14</v>
      </c>
      <c r="F86" s="10" t="s">
        <v>201</v>
      </c>
      <c r="G86" s="20"/>
      <c r="H86" s="9" t="str">
        <f t="shared" si="2"/>
        <v>Ю17</v>
      </c>
      <c r="I86" s="9"/>
      <c r="J86" s="9"/>
    </row>
    <row r="87" spans="2:10" ht="12.75" customHeight="1">
      <c r="B87" s="6">
        <v>258</v>
      </c>
      <c r="C87" s="16" t="s">
        <v>120</v>
      </c>
      <c r="D87" s="17">
        <v>2001</v>
      </c>
      <c r="E87" s="10" t="s">
        <v>14</v>
      </c>
      <c r="F87" s="10" t="s">
        <v>20</v>
      </c>
      <c r="G87" s="20"/>
      <c r="H87" s="9" t="str">
        <f t="shared" si="2"/>
        <v>Ю17</v>
      </c>
      <c r="I87" s="9"/>
      <c r="J87" s="9"/>
    </row>
    <row r="88" spans="2:10" ht="12.75" customHeight="1">
      <c r="B88" s="6">
        <v>463</v>
      </c>
      <c r="C88" s="16" t="s">
        <v>484</v>
      </c>
      <c r="D88" s="17">
        <v>2003</v>
      </c>
      <c r="E88" s="10" t="s">
        <v>14</v>
      </c>
      <c r="F88" s="10" t="s">
        <v>482</v>
      </c>
      <c r="G88" s="20"/>
      <c r="H88" s="9" t="str">
        <f t="shared" si="2"/>
        <v>Ю17</v>
      </c>
      <c r="I88" s="9"/>
      <c r="J88" s="9"/>
    </row>
    <row r="89" spans="2:10" ht="12.75" customHeight="1">
      <c r="B89" s="6">
        <v>462</v>
      </c>
      <c r="C89" s="16" t="s">
        <v>485</v>
      </c>
      <c r="D89" s="17">
        <v>2003</v>
      </c>
      <c r="E89" s="10" t="s">
        <v>14</v>
      </c>
      <c r="F89" s="10" t="s">
        <v>482</v>
      </c>
      <c r="G89" s="20"/>
      <c r="H89" s="9" t="str">
        <f t="shared" si="2"/>
        <v>Ю17</v>
      </c>
      <c r="I89" s="9"/>
      <c r="J89" s="9"/>
    </row>
    <row r="90" spans="2:10" ht="12.75" customHeight="1">
      <c r="B90" s="6">
        <v>459</v>
      </c>
      <c r="C90" s="16" t="s">
        <v>487</v>
      </c>
      <c r="D90" s="17">
        <v>2003</v>
      </c>
      <c r="E90" s="10" t="s">
        <v>14</v>
      </c>
      <c r="F90" s="10" t="s">
        <v>482</v>
      </c>
      <c r="G90" s="20"/>
      <c r="H90" s="9" t="str">
        <f t="shared" si="2"/>
        <v>Ю17</v>
      </c>
      <c r="I90" s="9"/>
      <c r="J90" s="9"/>
    </row>
    <row r="91" spans="2:10" ht="12.75" customHeight="1">
      <c r="B91" s="6">
        <v>458</v>
      </c>
      <c r="C91" s="16" t="s">
        <v>488</v>
      </c>
      <c r="D91" s="17">
        <v>2000</v>
      </c>
      <c r="E91" s="10" t="s">
        <v>14</v>
      </c>
      <c r="F91" s="10" t="s">
        <v>482</v>
      </c>
      <c r="G91" s="20"/>
      <c r="H91" s="9" t="str">
        <f t="shared" si="2"/>
        <v>Ю17</v>
      </c>
      <c r="I91" s="9"/>
      <c r="J91" s="9"/>
    </row>
    <row r="92" spans="2:10" ht="12.75" customHeight="1">
      <c r="B92" s="6">
        <v>457</v>
      </c>
      <c r="C92" s="16" t="s">
        <v>489</v>
      </c>
      <c r="D92" s="17">
        <v>2001</v>
      </c>
      <c r="E92" s="10" t="s">
        <v>14</v>
      </c>
      <c r="F92" s="10" t="s">
        <v>482</v>
      </c>
      <c r="G92" s="20"/>
      <c r="H92" s="9" t="str">
        <f t="shared" si="2"/>
        <v>Ю17</v>
      </c>
      <c r="I92" s="9"/>
      <c r="J92" s="9"/>
    </row>
    <row r="93" spans="2:10" ht="12.75" customHeight="1">
      <c r="B93" s="6">
        <v>456</v>
      </c>
      <c r="C93" s="16" t="s">
        <v>490</v>
      </c>
      <c r="D93" s="17">
        <v>2001</v>
      </c>
      <c r="E93" s="10" t="s">
        <v>14</v>
      </c>
      <c r="F93" s="10" t="s">
        <v>482</v>
      </c>
      <c r="G93" s="20"/>
      <c r="H93" s="9" t="str">
        <f t="shared" si="2"/>
        <v>Ю17</v>
      </c>
      <c r="I93" s="9"/>
      <c r="J93" s="9"/>
    </row>
    <row r="94" spans="2:10" ht="12.75" customHeight="1">
      <c r="B94" s="6">
        <v>455</v>
      </c>
      <c r="C94" s="16" t="s">
        <v>491</v>
      </c>
      <c r="D94" s="17">
        <v>2002</v>
      </c>
      <c r="E94" s="10" t="s">
        <v>14</v>
      </c>
      <c r="F94" s="10" t="s">
        <v>482</v>
      </c>
      <c r="G94" s="20"/>
      <c r="H94" s="9" t="str">
        <f t="shared" si="2"/>
        <v>Ю17</v>
      </c>
      <c r="I94" s="9"/>
      <c r="J94" s="9"/>
    </row>
    <row r="95" spans="2:10" ht="12.75" customHeight="1">
      <c r="B95" s="6">
        <v>278</v>
      </c>
      <c r="C95" s="16" t="s">
        <v>510</v>
      </c>
      <c r="D95" s="17">
        <v>2003</v>
      </c>
      <c r="E95" s="10" t="s">
        <v>14</v>
      </c>
      <c r="F95" s="10" t="s">
        <v>20</v>
      </c>
      <c r="G95" s="20"/>
      <c r="H95" s="9" t="str">
        <f t="shared" si="2"/>
        <v>Ю17</v>
      </c>
      <c r="I95" s="9"/>
      <c r="J95" s="9"/>
    </row>
    <row r="96" spans="2:10" ht="12.75" customHeight="1">
      <c r="B96" s="6">
        <v>282</v>
      </c>
      <c r="C96" s="16" t="s">
        <v>511</v>
      </c>
      <c r="D96" s="17">
        <v>2002</v>
      </c>
      <c r="E96" s="10" t="s">
        <v>14</v>
      </c>
      <c r="F96" s="10" t="s">
        <v>319</v>
      </c>
      <c r="G96" s="20"/>
      <c r="H96" s="9" t="str">
        <f t="shared" si="2"/>
        <v>Ю17</v>
      </c>
      <c r="I96" s="9"/>
      <c r="J96" s="9"/>
    </row>
    <row r="97" spans="2:10" ht="12.75" customHeight="1">
      <c r="B97" s="6">
        <v>289</v>
      </c>
      <c r="C97" s="16" t="s">
        <v>516</v>
      </c>
      <c r="D97" s="17">
        <v>2003</v>
      </c>
      <c r="E97" s="10" t="s">
        <v>14</v>
      </c>
      <c r="F97" s="10" t="s">
        <v>122</v>
      </c>
      <c r="G97" s="20"/>
      <c r="H97" s="9" t="str">
        <f t="shared" si="2"/>
        <v>Ю17</v>
      </c>
      <c r="I97" s="9"/>
      <c r="J97" s="9"/>
    </row>
    <row r="98" spans="2:10" ht="12.75" customHeight="1">
      <c r="B98" s="6">
        <v>382</v>
      </c>
      <c r="C98" s="16" t="s">
        <v>21</v>
      </c>
      <c r="D98" s="17">
        <v>2001</v>
      </c>
      <c r="E98" s="10" t="s">
        <v>14</v>
      </c>
      <c r="F98" s="10" t="s">
        <v>20</v>
      </c>
      <c r="G98" s="20"/>
      <c r="H98" s="9" t="str">
        <f t="shared" si="2"/>
        <v>Ю17</v>
      </c>
      <c r="I98" s="9"/>
      <c r="J98" s="9"/>
    </row>
    <row r="99" spans="2:10" ht="12.75" customHeight="1">
      <c r="B99" s="6">
        <v>385</v>
      </c>
      <c r="C99" s="16" t="s">
        <v>519</v>
      </c>
      <c r="D99" s="17">
        <v>2001</v>
      </c>
      <c r="E99" s="10" t="s">
        <v>14</v>
      </c>
      <c r="F99" s="10" t="s">
        <v>20</v>
      </c>
      <c r="G99" s="20"/>
      <c r="H99" s="9" t="str">
        <f t="shared" si="2"/>
        <v>Ю17</v>
      </c>
      <c r="I99" s="9"/>
      <c r="J99" s="9"/>
    </row>
    <row r="100" spans="2:10" ht="12.75" customHeight="1">
      <c r="B100" s="6">
        <v>387</v>
      </c>
      <c r="C100" s="16" t="s">
        <v>520</v>
      </c>
      <c r="D100" s="17">
        <v>2002</v>
      </c>
      <c r="E100" s="10" t="s">
        <v>14</v>
      </c>
      <c r="F100" s="10" t="s">
        <v>20</v>
      </c>
      <c r="G100" s="20"/>
      <c r="H100" s="9" t="str">
        <f t="shared" si="2"/>
        <v>Ю17</v>
      </c>
      <c r="I100" s="9"/>
      <c r="J100" s="9"/>
    </row>
    <row r="101" spans="2:10" ht="12.75" customHeight="1">
      <c r="B101" s="6">
        <v>381</v>
      </c>
      <c r="C101" s="16" t="s">
        <v>522</v>
      </c>
      <c r="D101" s="17">
        <v>2000</v>
      </c>
      <c r="E101" s="10" t="s">
        <v>14</v>
      </c>
      <c r="F101" s="10" t="s">
        <v>20</v>
      </c>
      <c r="G101" s="20"/>
      <c r="H101" s="9" t="str">
        <f t="shared" si="2"/>
        <v>Ю17</v>
      </c>
      <c r="I101" s="9"/>
      <c r="J101" s="9"/>
    </row>
    <row r="102" spans="2:10" ht="12.75" customHeight="1">
      <c r="B102" s="6">
        <v>383</v>
      </c>
      <c r="C102" s="16" t="s">
        <v>523</v>
      </c>
      <c r="D102" s="17">
        <v>2002</v>
      </c>
      <c r="E102" s="10" t="s">
        <v>14</v>
      </c>
      <c r="F102" s="10" t="s">
        <v>20</v>
      </c>
      <c r="G102" s="20"/>
      <c r="H102" s="9" t="str">
        <f t="shared" si="2"/>
        <v>Ю17</v>
      </c>
      <c r="I102" s="9"/>
      <c r="J102" s="9"/>
    </row>
    <row r="103" spans="2:10" ht="12.75" customHeight="1">
      <c r="B103" s="6">
        <v>399</v>
      </c>
      <c r="C103" s="16" t="s">
        <v>536</v>
      </c>
      <c r="D103" s="17">
        <v>2001</v>
      </c>
      <c r="E103" s="10" t="s">
        <v>14</v>
      </c>
      <c r="F103" s="10" t="s">
        <v>319</v>
      </c>
      <c r="G103" s="20"/>
      <c r="H103" s="9" t="str">
        <f t="shared" si="2"/>
        <v>Ю17</v>
      </c>
      <c r="I103" s="9"/>
      <c r="J103" s="9"/>
    </row>
    <row r="104" spans="2:10" ht="12.75" customHeight="1">
      <c r="B104" s="6">
        <v>402</v>
      </c>
      <c r="C104" s="16" t="s">
        <v>539</v>
      </c>
      <c r="D104" s="17">
        <v>2001</v>
      </c>
      <c r="E104" s="10" t="s">
        <v>14</v>
      </c>
      <c r="F104" s="10" t="s">
        <v>20</v>
      </c>
      <c r="G104" s="20"/>
      <c r="H104" s="9" t="str">
        <f t="shared" si="2"/>
        <v>Ю17</v>
      </c>
      <c r="I104" s="9"/>
      <c r="J104" s="9"/>
    </row>
    <row r="105" spans="2:10" ht="12.75" customHeight="1">
      <c r="B105" s="6">
        <v>403</v>
      </c>
      <c r="C105" s="16" t="s">
        <v>540</v>
      </c>
      <c r="D105" s="17">
        <v>2000</v>
      </c>
      <c r="E105" s="10" t="s">
        <v>14</v>
      </c>
      <c r="F105" s="10" t="s">
        <v>20</v>
      </c>
      <c r="G105" s="20"/>
      <c r="H105" s="9" t="str">
        <f t="shared" si="2"/>
        <v>Ю17</v>
      </c>
      <c r="I105" s="9"/>
      <c r="J105" s="9"/>
    </row>
    <row r="106" spans="2:10" ht="12.75" customHeight="1">
      <c r="B106" s="6"/>
      <c r="C106" s="16"/>
      <c r="D106" s="17"/>
      <c r="E106" s="10"/>
      <c r="F106" s="10"/>
      <c r="G106" s="20"/>
      <c r="H106" s="9">
        <f aca="true" t="shared" si="3" ref="H106:H118">IF(AND(D106&gt;=1900,D106&lt;=1941),"М75",IF(AND(D106&gt;=1942,D106&lt;=1946),"М70",IF(AND(D106&gt;=1999,D106&lt;=2002),"Ю17","")))</f>
      </c>
      <c r="I106" s="9"/>
      <c r="J106" s="9"/>
    </row>
    <row r="107" spans="2:10" ht="12.75" customHeight="1">
      <c r="B107" s="6"/>
      <c r="C107" s="16"/>
      <c r="D107" s="17"/>
      <c r="E107" s="10"/>
      <c r="F107" s="10"/>
      <c r="G107" s="20"/>
      <c r="H107" s="9">
        <f t="shared" si="3"/>
      </c>
      <c r="I107" s="9"/>
      <c r="J107" s="9"/>
    </row>
    <row r="108" spans="2:10" ht="12.75" customHeight="1">
      <c r="B108" s="6"/>
      <c r="C108" s="16"/>
      <c r="D108" s="17"/>
      <c r="E108" s="10"/>
      <c r="F108" s="10"/>
      <c r="G108" s="20"/>
      <c r="H108" s="9">
        <f t="shared" si="3"/>
      </c>
      <c r="I108" s="9"/>
      <c r="J108" s="9"/>
    </row>
    <row r="109" spans="2:10" ht="12.75" customHeight="1">
      <c r="B109" s="6"/>
      <c r="C109" s="16"/>
      <c r="D109" s="17"/>
      <c r="E109" s="10"/>
      <c r="F109" s="10"/>
      <c r="G109" s="20"/>
      <c r="H109" s="9">
        <f t="shared" si="3"/>
      </c>
      <c r="I109" s="9"/>
      <c r="J109" s="9"/>
    </row>
    <row r="110" spans="2:10" ht="12.75" customHeight="1">
      <c r="B110" s="6"/>
      <c r="C110" s="16"/>
      <c r="D110" s="17"/>
      <c r="E110" s="10"/>
      <c r="F110" s="10"/>
      <c r="G110" s="20"/>
      <c r="H110" s="9">
        <f t="shared" si="3"/>
      </c>
      <c r="I110" s="9"/>
      <c r="J110" s="9"/>
    </row>
    <row r="111" spans="2:10" ht="12.75" customHeight="1">
      <c r="B111" s="6"/>
      <c r="C111" s="16"/>
      <c r="D111" s="17"/>
      <c r="E111" s="10"/>
      <c r="F111" s="10"/>
      <c r="G111" s="20"/>
      <c r="H111" s="9">
        <f t="shared" si="3"/>
      </c>
      <c r="I111" s="9"/>
      <c r="J111" s="9"/>
    </row>
    <row r="112" spans="2:10" ht="12.75" customHeight="1">
      <c r="B112" s="6"/>
      <c r="C112" s="16"/>
      <c r="D112" s="17"/>
      <c r="E112" s="10"/>
      <c r="F112" s="10"/>
      <c r="G112" s="20"/>
      <c r="H112" s="9">
        <f t="shared" si="3"/>
      </c>
      <c r="I112" s="9"/>
      <c r="J112" s="20"/>
    </row>
    <row r="113" spans="2:10" ht="12.75" customHeight="1">
      <c r="B113" s="6"/>
      <c r="C113" s="16"/>
      <c r="D113" s="17"/>
      <c r="E113" s="10"/>
      <c r="F113" s="10"/>
      <c r="G113" s="20"/>
      <c r="H113" s="9">
        <f t="shared" si="3"/>
      </c>
      <c r="I113" s="9"/>
      <c r="J113" s="9"/>
    </row>
    <row r="114" spans="2:10" ht="12.75" customHeight="1">
      <c r="B114" s="6"/>
      <c r="C114" s="16"/>
      <c r="D114" s="17"/>
      <c r="E114" s="10"/>
      <c r="F114" s="10"/>
      <c r="G114" s="20"/>
      <c r="H114" s="9">
        <f t="shared" si="3"/>
      </c>
      <c r="I114" s="9"/>
      <c r="J114" s="9"/>
    </row>
    <row r="115" spans="2:10" ht="12.75" customHeight="1">
      <c r="B115" s="6"/>
      <c r="C115" s="16"/>
      <c r="D115" s="17"/>
      <c r="E115" s="10"/>
      <c r="F115" s="10"/>
      <c r="G115" s="20"/>
      <c r="H115" s="9">
        <f t="shared" si="3"/>
      </c>
      <c r="I115" s="9"/>
      <c r="J115" s="9"/>
    </row>
    <row r="116" spans="2:10" ht="12.75" customHeight="1">
      <c r="B116" s="6"/>
      <c r="C116" s="16"/>
      <c r="D116" s="17"/>
      <c r="E116" s="10"/>
      <c r="F116" s="10"/>
      <c r="G116" s="20"/>
      <c r="H116" s="9">
        <f t="shared" si="3"/>
      </c>
      <c r="I116" s="9"/>
      <c r="J116" s="9"/>
    </row>
    <row r="117" spans="2:10" ht="12.75" customHeight="1">
      <c r="B117" s="6"/>
      <c r="C117" s="16"/>
      <c r="D117" s="17"/>
      <c r="E117" s="10"/>
      <c r="F117" s="10"/>
      <c r="G117" s="20"/>
      <c r="H117" s="9">
        <f t="shared" si="3"/>
      </c>
      <c r="I117" s="9"/>
      <c r="J117" s="9"/>
    </row>
    <row r="118" spans="2:10" ht="12.75" customHeight="1">
      <c r="B118" s="6"/>
      <c r="C118" s="16"/>
      <c r="D118" s="17"/>
      <c r="E118" s="10"/>
      <c r="F118" s="10"/>
      <c r="G118" s="20"/>
      <c r="H118" s="9">
        <f t="shared" si="3"/>
      </c>
      <c r="I118" s="9"/>
      <c r="J118" s="9"/>
    </row>
    <row r="119" spans="2:10" ht="12.75" customHeight="1">
      <c r="B119" s="6"/>
      <c r="C119" s="16"/>
      <c r="D119" s="17"/>
      <c r="E119" s="10"/>
      <c r="F119" s="10"/>
      <c r="G119" s="20"/>
      <c r="H119" s="9">
        <f>IF(AND(D119&gt;=1900,D119&lt;=1940),"М75",IF(AND(D119&gt;=1941,D119&lt;=1945),"М70",IF(AND(D119&gt;=1998,D119&lt;=2001),"Ю17","")))</f>
      </c>
      <c r="I119" s="9"/>
      <c r="J119" s="9"/>
    </row>
    <row r="120" spans="2:10" ht="12.75" customHeight="1">
      <c r="B120" s="6"/>
      <c r="C120" s="16"/>
      <c r="D120" s="17"/>
      <c r="E120" s="10"/>
      <c r="F120" s="10"/>
      <c r="G120" s="20"/>
      <c r="H120" s="9">
        <f>IF(AND(D120&gt;=1900,D120&lt;=1934),"М80",IF(AND(D120&gt;=1935,D120&lt;=1939),"М75",IF(AND(D120&gt;=1940,D120&lt;=1944),"М70","")))</f>
      </c>
      <c r="I120" s="9"/>
      <c r="J120" s="9"/>
    </row>
    <row r="121" ht="12.75" customHeight="1">
      <c r="G121" s="22"/>
    </row>
  </sheetData>
  <sheetProtection/>
  <autoFilter ref="A5:J120"/>
  <mergeCells count="13">
    <mergeCell ref="A1:I1"/>
    <mergeCell ref="A2:I2"/>
    <mergeCell ref="A3:I3"/>
    <mergeCell ref="A5:A6"/>
    <mergeCell ref="B5:B6"/>
    <mergeCell ref="C5:C6"/>
    <mergeCell ref="D5:D6"/>
    <mergeCell ref="E5:E6"/>
    <mergeCell ref="J5:J6"/>
    <mergeCell ref="F5:F6"/>
    <mergeCell ref="G5:G6"/>
    <mergeCell ref="H5:H6"/>
    <mergeCell ref="I5:I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7"/>
  <sheetViews>
    <sheetView showGridLines="0" zoomScalePageLayoutView="0" workbookViewId="0" topLeftCell="A1">
      <selection activeCell="E8" sqref="E8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14.625" style="7" customWidth="1"/>
    <col min="6" max="6" width="18.625" style="13" customWidth="1"/>
    <col min="7" max="7" width="6.375" style="14" customWidth="1"/>
    <col min="8" max="8" width="4.00390625" style="15" customWidth="1"/>
    <col min="9" max="9" width="3.875" style="15" customWidth="1"/>
    <col min="10" max="16" width="9.125" style="2" customWidth="1"/>
    <col min="17" max="17" width="0" style="2" hidden="1" customWidth="1"/>
    <col min="18" max="16384" width="9.125" style="2" customWidth="1"/>
  </cols>
  <sheetData>
    <row r="1" spans="1:9" ht="72" customHeight="1">
      <c r="A1" s="28" t="s">
        <v>72</v>
      </c>
      <c r="B1" s="29"/>
      <c r="C1" s="29"/>
      <c r="D1" s="29"/>
      <c r="E1" s="29"/>
      <c r="F1" s="29"/>
      <c r="G1" s="29"/>
      <c r="H1" s="29"/>
      <c r="I1" s="29"/>
    </row>
    <row r="2" spans="1:9" ht="17.25" customHeight="1">
      <c r="A2" s="30" t="s">
        <v>10</v>
      </c>
      <c r="B2" s="30"/>
      <c r="C2" s="30"/>
      <c r="D2" s="30"/>
      <c r="E2" s="30"/>
      <c r="F2" s="30"/>
      <c r="G2" s="30"/>
      <c r="H2" s="30"/>
      <c r="I2" s="30"/>
    </row>
    <row r="3" spans="1:9" s="3" customFormat="1" ht="18" customHeight="1">
      <c r="A3" s="31" t="s">
        <v>161</v>
      </c>
      <c r="B3" s="31"/>
      <c r="C3" s="31"/>
      <c r="D3" s="31"/>
      <c r="E3" s="31"/>
      <c r="F3" s="31"/>
      <c r="G3" s="31"/>
      <c r="H3" s="31"/>
      <c r="I3" s="31"/>
    </row>
    <row r="4" spans="1:8" s="3" customFormat="1" ht="13.5" customHeight="1">
      <c r="A4" s="4"/>
      <c r="C4" s="1"/>
      <c r="D4" s="1"/>
      <c r="E4" s="1"/>
      <c r="F4" s="1"/>
      <c r="G4" s="1"/>
      <c r="H4" s="1"/>
    </row>
    <row r="5" spans="1:9" s="5" customFormat="1" ht="7.5" customHeight="1">
      <c r="A5" s="32" t="s">
        <v>0</v>
      </c>
      <c r="B5" s="32" t="s">
        <v>1</v>
      </c>
      <c r="C5" s="32" t="s">
        <v>2</v>
      </c>
      <c r="D5" s="34" t="s">
        <v>3</v>
      </c>
      <c r="E5" s="34" t="s">
        <v>4</v>
      </c>
      <c r="F5" s="34" t="s">
        <v>5</v>
      </c>
      <c r="G5" s="36" t="s">
        <v>6</v>
      </c>
      <c r="H5" s="36" t="s">
        <v>7</v>
      </c>
      <c r="I5" s="36" t="s">
        <v>8</v>
      </c>
    </row>
    <row r="6" spans="1:9" s="5" customFormat="1" ht="7.5" customHeight="1">
      <c r="A6" s="33"/>
      <c r="B6" s="33"/>
      <c r="C6" s="33"/>
      <c r="D6" s="35"/>
      <c r="E6" s="35"/>
      <c r="F6" s="35"/>
      <c r="G6" s="37"/>
      <c r="H6" s="37"/>
      <c r="I6" s="37"/>
    </row>
    <row r="7" spans="1:17" ht="12.75" customHeight="1">
      <c r="A7" s="6">
        <v>1</v>
      </c>
      <c r="B7" s="6">
        <v>259</v>
      </c>
      <c r="C7" s="16" t="s">
        <v>64</v>
      </c>
      <c r="D7" s="17">
        <v>2002</v>
      </c>
      <c r="E7" s="10"/>
      <c r="F7" s="10"/>
      <c r="G7" s="18" t="s">
        <v>692</v>
      </c>
      <c r="H7" s="9" t="str">
        <f aca="true" t="shared" si="0" ref="H7:H33">IF(AND(D7&gt;=1900,D7&lt;=1952),"Ж65",IF(AND(D7&gt;=1953,D7&lt;=1957),"Ж60",IF(AND(D7&gt;=2000,D7&lt;=2003),"Д17","")))</f>
        <v>Д17</v>
      </c>
      <c r="I7" s="9">
        <v>1</v>
      </c>
      <c r="J7" s="9"/>
      <c r="Q7" s="2">
        <v>1084</v>
      </c>
    </row>
    <row r="8" spans="1:17" ht="12.75" customHeight="1">
      <c r="A8" s="6">
        <v>2</v>
      </c>
      <c r="B8" s="6">
        <v>267</v>
      </c>
      <c r="C8" s="16" t="s">
        <v>309</v>
      </c>
      <c r="D8" s="17">
        <v>2003</v>
      </c>
      <c r="E8" s="10" t="s">
        <v>14</v>
      </c>
      <c r="F8" s="10" t="s">
        <v>122</v>
      </c>
      <c r="G8" s="18" t="s">
        <v>693</v>
      </c>
      <c r="H8" s="9" t="str">
        <f t="shared" si="0"/>
        <v>Д17</v>
      </c>
      <c r="I8" s="9">
        <v>2</v>
      </c>
      <c r="J8" s="9"/>
      <c r="Q8" s="2">
        <v>1132</v>
      </c>
    </row>
    <row r="9" spans="1:17" ht="12.75" customHeight="1">
      <c r="A9" s="6">
        <v>3</v>
      </c>
      <c r="B9" s="6">
        <v>261</v>
      </c>
      <c r="C9" s="16" t="s">
        <v>126</v>
      </c>
      <c r="D9" s="17">
        <v>2000</v>
      </c>
      <c r="E9" s="10" t="s">
        <v>14</v>
      </c>
      <c r="F9" s="10" t="s">
        <v>20</v>
      </c>
      <c r="G9" s="18" t="s">
        <v>597</v>
      </c>
      <c r="H9" s="9" t="str">
        <f t="shared" si="0"/>
        <v>Д17</v>
      </c>
      <c r="I9" s="9">
        <v>3</v>
      </c>
      <c r="J9" s="9"/>
      <c r="Q9" s="2">
        <v>1176</v>
      </c>
    </row>
    <row r="10" spans="1:17" ht="12.75" customHeight="1">
      <c r="A10" s="6">
        <v>4</v>
      </c>
      <c r="B10" s="6">
        <v>268</v>
      </c>
      <c r="C10" s="16" t="s">
        <v>113</v>
      </c>
      <c r="D10" s="17">
        <v>2002</v>
      </c>
      <c r="E10" s="10" t="s">
        <v>14</v>
      </c>
      <c r="F10" s="10" t="s">
        <v>20</v>
      </c>
      <c r="G10" s="18" t="s">
        <v>141</v>
      </c>
      <c r="H10" s="9" t="str">
        <f t="shared" si="0"/>
        <v>Д17</v>
      </c>
      <c r="I10" s="9">
        <v>4</v>
      </c>
      <c r="J10" s="9"/>
      <c r="Q10" s="2">
        <v>1193</v>
      </c>
    </row>
    <row r="11" spans="1:17" ht="12.75" customHeight="1">
      <c r="A11" s="6">
        <v>5</v>
      </c>
      <c r="B11" s="6">
        <v>162</v>
      </c>
      <c r="C11" s="16" t="s">
        <v>231</v>
      </c>
      <c r="D11" s="17">
        <v>2000</v>
      </c>
      <c r="E11" s="10"/>
      <c r="F11" s="10"/>
      <c r="G11" s="18" t="s">
        <v>694</v>
      </c>
      <c r="H11" s="9" t="str">
        <f t="shared" si="0"/>
        <v>Д17</v>
      </c>
      <c r="I11" s="9">
        <v>5</v>
      </c>
      <c r="J11" s="9"/>
      <c r="Q11" s="2">
        <v>1198</v>
      </c>
    </row>
    <row r="12" spans="1:17" ht="12.75" customHeight="1">
      <c r="A12" s="6">
        <v>6</v>
      </c>
      <c r="B12" s="6">
        <v>198</v>
      </c>
      <c r="C12" s="16" t="s">
        <v>259</v>
      </c>
      <c r="D12" s="17">
        <v>2003</v>
      </c>
      <c r="E12" s="10" t="s">
        <v>14</v>
      </c>
      <c r="F12" s="10" t="s">
        <v>201</v>
      </c>
      <c r="G12" s="18" t="s">
        <v>650</v>
      </c>
      <c r="H12" s="9" t="str">
        <f t="shared" si="0"/>
        <v>Д17</v>
      </c>
      <c r="I12" s="9">
        <v>6</v>
      </c>
      <c r="J12" s="9"/>
      <c r="Q12" s="2">
        <v>1199</v>
      </c>
    </row>
    <row r="13" spans="1:17" ht="12.75" customHeight="1">
      <c r="A13" s="6">
        <v>7</v>
      </c>
      <c r="B13" s="6">
        <v>134</v>
      </c>
      <c r="C13" s="16" t="s">
        <v>80</v>
      </c>
      <c r="D13" s="17">
        <v>1951</v>
      </c>
      <c r="E13" s="10" t="s">
        <v>14</v>
      </c>
      <c r="F13" s="10" t="s">
        <v>33</v>
      </c>
      <c r="G13" s="18" t="s">
        <v>143</v>
      </c>
      <c r="H13" s="9" t="str">
        <f t="shared" si="0"/>
        <v>Ж65</v>
      </c>
      <c r="I13" s="9">
        <v>1</v>
      </c>
      <c r="J13" s="9"/>
      <c r="Q13" s="2">
        <v>1216</v>
      </c>
    </row>
    <row r="14" spans="1:17" ht="12.75" customHeight="1">
      <c r="A14" s="6">
        <v>8</v>
      </c>
      <c r="B14" s="6">
        <v>264</v>
      </c>
      <c r="C14" s="16" t="s">
        <v>232</v>
      </c>
      <c r="D14" s="17">
        <v>2001</v>
      </c>
      <c r="E14" s="10" t="s">
        <v>14</v>
      </c>
      <c r="F14" s="10" t="s">
        <v>20</v>
      </c>
      <c r="G14" s="18" t="s">
        <v>695</v>
      </c>
      <c r="H14" s="9" t="str">
        <f t="shared" si="0"/>
        <v>Д17</v>
      </c>
      <c r="I14" s="9">
        <v>7</v>
      </c>
      <c r="J14" s="9"/>
      <c r="Q14" s="2">
        <v>1252</v>
      </c>
    </row>
    <row r="15" spans="1:17" ht="12.75" customHeight="1">
      <c r="A15" s="6">
        <v>9</v>
      </c>
      <c r="B15" s="6">
        <v>265</v>
      </c>
      <c r="C15" s="16" t="s">
        <v>233</v>
      </c>
      <c r="D15" s="17">
        <v>2003</v>
      </c>
      <c r="E15" s="10" t="s">
        <v>14</v>
      </c>
      <c r="F15" s="10" t="s">
        <v>20</v>
      </c>
      <c r="G15" s="18" t="s">
        <v>695</v>
      </c>
      <c r="H15" s="9" t="str">
        <f t="shared" si="0"/>
        <v>Д17</v>
      </c>
      <c r="I15" s="9">
        <v>8</v>
      </c>
      <c r="J15" s="9"/>
      <c r="Q15" s="2">
        <v>1255</v>
      </c>
    </row>
    <row r="16" spans="1:17" ht="12.75" customHeight="1">
      <c r="A16" s="6">
        <v>10</v>
      </c>
      <c r="B16" s="6">
        <v>280</v>
      </c>
      <c r="C16" s="16" t="s">
        <v>103</v>
      </c>
      <c r="D16" s="17">
        <v>2003</v>
      </c>
      <c r="E16" s="10" t="s">
        <v>14</v>
      </c>
      <c r="F16" s="10" t="s">
        <v>495</v>
      </c>
      <c r="G16" s="18" t="s">
        <v>145</v>
      </c>
      <c r="H16" s="9" t="str">
        <f t="shared" si="0"/>
        <v>Д17</v>
      </c>
      <c r="I16" s="9">
        <v>9</v>
      </c>
      <c r="J16" s="9"/>
      <c r="Q16" s="2">
        <v>1271</v>
      </c>
    </row>
    <row r="17" spans="1:17" ht="12.75" customHeight="1">
      <c r="A17" s="6">
        <v>11</v>
      </c>
      <c r="B17" s="6">
        <v>219</v>
      </c>
      <c r="C17" s="16" t="s">
        <v>274</v>
      </c>
      <c r="D17" s="17">
        <v>2000</v>
      </c>
      <c r="E17" s="10"/>
      <c r="F17" s="10" t="s">
        <v>211</v>
      </c>
      <c r="G17" s="18" t="s">
        <v>696</v>
      </c>
      <c r="H17" s="9" t="str">
        <f t="shared" si="0"/>
        <v>Д17</v>
      </c>
      <c r="I17" s="9">
        <v>10</v>
      </c>
      <c r="J17" s="9"/>
      <c r="Q17" s="2">
        <v>1309</v>
      </c>
    </row>
    <row r="18" spans="1:17" ht="12.75" customHeight="1">
      <c r="A18" s="6">
        <v>12</v>
      </c>
      <c r="B18" s="6">
        <v>279</v>
      </c>
      <c r="C18" s="16" t="s">
        <v>494</v>
      </c>
      <c r="D18" s="17">
        <v>1990</v>
      </c>
      <c r="E18" s="10" t="s">
        <v>14</v>
      </c>
      <c r="F18" s="10" t="s">
        <v>33</v>
      </c>
      <c r="G18" s="18" t="s">
        <v>697</v>
      </c>
      <c r="H18" s="9">
        <f t="shared" si="0"/>
      </c>
      <c r="I18" s="9"/>
      <c r="J18" s="9"/>
      <c r="Q18" s="2">
        <v>1311</v>
      </c>
    </row>
    <row r="19" spans="1:17" ht="12.75" customHeight="1">
      <c r="A19" s="6">
        <v>13</v>
      </c>
      <c r="B19" s="6">
        <v>406</v>
      </c>
      <c r="C19" s="16" t="s">
        <v>508</v>
      </c>
      <c r="D19" s="17">
        <v>2003</v>
      </c>
      <c r="E19" s="10" t="s">
        <v>14</v>
      </c>
      <c r="F19" s="10" t="s">
        <v>20</v>
      </c>
      <c r="G19" s="18" t="s">
        <v>698</v>
      </c>
      <c r="H19" s="9" t="str">
        <f t="shared" si="0"/>
        <v>Д17</v>
      </c>
      <c r="I19" s="9">
        <v>11</v>
      </c>
      <c r="J19" s="9"/>
      <c r="Q19" s="2">
        <v>1313</v>
      </c>
    </row>
    <row r="20" spans="1:17" ht="12.75" customHeight="1">
      <c r="A20" s="6">
        <v>14</v>
      </c>
      <c r="B20" s="6">
        <v>273</v>
      </c>
      <c r="C20" s="16" t="s">
        <v>101</v>
      </c>
      <c r="D20" s="17">
        <v>2003</v>
      </c>
      <c r="E20" s="10" t="s">
        <v>14</v>
      </c>
      <c r="F20" s="10" t="s">
        <v>20</v>
      </c>
      <c r="G20" s="18" t="s">
        <v>667</v>
      </c>
      <c r="H20" s="9" t="str">
        <f t="shared" si="0"/>
        <v>Д17</v>
      </c>
      <c r="I20" s="9">
        <v>12</v>
      </c>
      <c r="J20" s="9"/>
      <c r="Q20" s="2">
        <v>1318</v>
      </c>
    </row>
    <row r="21" spans="1:17" ht="12.75" customHeight="1">
      <c r="A21" s="6">
        <v>15</v>
      </c>
      <c r="B21" s="6">
        <v>223</v>
      </c>
      <c r="C21" s="16" t="s">
        <v>278</v>
      </c>
      <c r="D21" s="17">
        <v>2003</v>
      </c>
      <c r="E21" s="10" t="s">
        <v>14</v>
      </c>
      <c r="F21" s="10" t="s">
        <v>201</v>
      </c>
      <c r="G21" s="18" t="s">
        <v>699</v>
      </c>
      <c r="H21" s="9" t="str">
        <f t="shared" si="0"/>
        <v>Д17</v>
      </c>
      <c r="I21" s="9">
        <v>13</v>
      </c>
      <c r="J21" s="9"/>
      <c r="Q21" s="2">
        <v>1319</v>
      </c>
    </row>
    <row r="22" spans="1:17" ht="12.75" customHeight="1">
      <c r="A22" s="6">
        <v>16</v>
      </c>
      <c r="B22" s="6">
        <v>144</v>
      </c>
      <c r="C22" s="16" t="s">
        <v>184</v>
      </c>
      <c r="D22" s="17">
        <v>1949</v>
      </c>
      <c r="E22" s="10" t="s">
        <v>14</v>
      </c>
      <c r="F22" s="10" t="s">
        <v>17</v>
      </c>
      <c r="G22" s="18" t="s">
        <v>669</v>
      </c>
      <c r="H22" s="9" t="str">
        <f t="shared" si="0"/>
        <v>Ж65</v>
      </c>
      <c r="I22" s="9">
        <v>2</v>
      </c>
      <c r="J22" s="9"/>
      <c r="Q22" s="2">
        <v>1332</v>
      </c>
    </row>
    <row r="23" spans="1:17" ht="12.75" customHeight="1">
      <c r="A23" s="6">
        <v>17</v>
      </c>
      <c r="B23" s="6">
        <v>217</v>
      </c>
      <c r="C23" s="16" t="s">
        <v>304</v>
      </c>
      <c r="D23" s="17">
        <v>2000</v>
      </c>
      <c r="E23" s="10" t="s">
        <v>14</v>
      </c>
      <c r="F23" s="10" t="s">
        <v>201</v>
      </c>
      <c r="G23" s="18" t="s">
        <v>700</v>
      </c>
      <c r="H23" s="9" t="str">
        <f t="shared" si="0"/>
        <v>Д17</v>
      </c>
      <c r="I23" s="9">
        <v>14</v>
      </c>
      <c r="J23" s="9"/>
      <c r="Q23" s="2">
        <v>1338</v>
      </c>
    </row>
    <row r="24" spans="1:17" ht="12.75" customHeight="1">
      <c r="A24" s="6">
        <v>18</v>
      </c>
      <c r="B24" s="6">
        <v>181</v>
      </c>
      <c r="C24" s="16" t="s">
        <v>252</v>
      </c>
      <c r="D24" s="17">
        <v>1956</v>
      </c>
      <c r="E24" s="10" t="s">
        <v>14</v>
      </c>
      <c r="F24" s="10" t="s">
        <v>73</v>
      </c>
      <c r="G24" s="18" t="s">
        <v>701</v>
      </c>
      <c r="H24" s="9" t="str">
        <f t="shared" si="0"/>
        <v>Ж60</v>
      </c>
      <c r="I24" s="9">
        <v>1</v>
      </c>
      <c r="J24" s="9"/>
      <c r="Q24" s="2">
        <v>1371</v>
      </c>
    </row>
    <row r="25" spans="1:17" ht="12.75" customHeight="1">
      <c r="A25" s="6">
        <v>19</v>
      </c>
      <c r="B25" s="6">
        <v>175</v>
      </c>
      <c r="C25" s="16" t="s">
        <v>243</v>
      </c>
      <c r="D25" s="17">
        <v>2000</v>
      </c>
      <c r="E25" s="10"/>
      <c r="F25" s="10" t="s">
        <v>211</v>
      </c>
      <c r="G25" s="20" t="s">
        <v>702</v>
      </c>
      <c r="H25" s="9" t="str">
        <f t="shared" si="0"/>
        <v>Д17</v>
      </c>
      <c r="I25" s="9">
        <v>15</v>
      </c>
      <c r="J25" s="9"/>
      <c r="Q25" s="2">
        <v>1425</v>
      </c>
    </row>
    <row r="26" spans="1:17" ht="12.75" customHeight="1">
      <c r="A26" s="6">
        <v>20</v>
      </c>
      <c r="B26" s="6">
        <v>216</v>
      </c>
      <c r="C26" s="16" t="s">
        <v>272</v>
      </c>
      <c r="D26" s="17">
        <v>2000</v>
      </c>
      <c r="E26" s="10"/>
      <c r="F26" s="10" t="s">
        <v>211</v>
      </c>
      <c r="G26" s="18" t="s">
        <v>615</v>
      </c>
      <c r="H26" s="9" t="str">
        <f t="shared" si="0"/>
        <v>Д17</v>
      </c>
      <c r="I26" s="9">
        <v>16</v>
      </c>
      <c r="J26" s="9"/>
      <c r="Q26" s="2">
        <v>1432</v>
      </c>
    </row>
    <row r="27" spans="1:17" ht="12.75" customHeight="1">
      <c r="A27" s="6">
        <v>21</v>
      </c>
      <c r="B27" s="6">
        <v>244</v>
      </c>
      <c r="C27" s="16" t="s">
        <v>292</v>
      </c>
      <c r="D27" s="17">
        <v>2000</v>
      </c>
      <c r="E27" s="10"/>
      <c r="F27" s="10" t="s">
        <v>211</v>
      </c>
      <c r="G27" s="18" t="s">
        <v>703</v>
      </c>
      <c r="H27" s="9" t="str">
        <f t="shared" si="0"/>
        <v>Д17</v>
      </c>
      <c r="I27" s="9">
        <v>17</v>
      </c>
      <c r="J27" s="9"/>
      <c r="Q27" s="2">
        <v>1449</v>
      </c>
    </row>
    <row r="28" spans="1:17" ht="12.75" customHeight="1">
      <c r="A28" s="6">
        <v>22</v>
      </c>
      <c r="B28" s="6">
        <v>239</v>
      </c>
      <c r="C28" s="16" t="s">
        <v>289</v>
      </c>
      <c r="D28" s="17">
        <v>2000</v>
      </c>
      <c r="E28" s="10"/>
      <c r="F28" s="10" t="s">
        <v>211</v>
      </c>
      <c r="G28" s="18" t="s">
        <v>680</v>
      </c>
      <c r="H28" s="9" t="str">
        <f t="shared" si="0"/>
        <v>Д17</v>
      </c>
      <c r="I28" s="9">
        <v>18</v>
      </c>
      <c r="J28" s="9"/>
      <c r="Q28" s="2">
        <v>1450</v>
      </c>
    </row>
    <row r="29" spans="1:17" ht="12.75" customHeight="1">
      <c r="A29" s="6">
        <v>23</v>
      </c>
      <c r="B29" s="6">
        <v>133</v>
      </c>
      <c r="C29" s="16" t="s">
        <v>87</v>
      </c>
      <c r="D29" s="17">
        <v>2002</v>
      </c>
      <c r="E29" s="10" t="s">
        <v>14</v>
      </c>
      <c r="F29" s="10" t="s">
        <v>20</v>
      </c>
      <c r="G29" s="18" t="s">
        <v>704</v>
      </c>
      <c r="H29" s="9" t="str">
        <f t="shared" si="0"/>
        <v>Д17</v>
      </c>
      <c r="I29" s="9">
        <v>19</v>
      </c>
      <c r="J29" s="9"/>
      <c r="Q29" s="2">
        <v>1453</v>
      </c>
    </row>
    <row r="30" spans="1:17" ht="12.75" customHeight="1">
      <c r="A30" s="6">
        <v>24</v>
      </c>
      <c r="B30" s="6">
        <v>256</v>
      </c>
      <c r="C30" s="16" t="s">
        <v>308</v>
      </c>
      <c r="D30" s="17">
        <v>2003</v>
      </c>
      <c r="E30" s="10" t="s">
        <v>14</v>
      </c>
      <c r="F30" s="10" t="s">
        <v>20</v>
      </c>
      <c r="G30" s="18" t="s">
        <v>705</v>
      </c>
      <c r="H30" s="9" t="str">
        <f t="shared" si="0"/>
        <v>Д17</v>
      </c>
      <c r="I30" s="9">
        <v>20</v>
      </c>
      <c r="J30" s="9"/>
      <c r="Q30" s="2">
        <v>1459</v>
      </c>
    </row>
    <row r="31" spans="1:17" ht="12.75" customHeight="1">
      <c r="A31" s="6">
        <v>25</v>
      </c>
      <c r="B31" s="6">
        <v>220</v>
      </c>
      <c r="C31" s="16" t="s">
        <v>305</v>
      </c>
      <c r="D31" s="17">
        <v>2001</v>
      </c>
      <c r="E31" s="10" t="s">
        <v>14</v>
      </c>
      <c r="F31" s="10" t="s">
        <v>201</v>
      </c>
      <c r="G31" s="18" t="s">
        <v>706</v>
      </c>
      <c r="H31" s="9" t="str">
        <f t="shared" si="0"/>
        <v>Д17</v>
      </c>
      <c r="I31" s="9">
        <v>21</v>
      </c>
      <c r="J31" s="9"/>
      <c r="Q31" s="2">
        <v>1463</v>
      </c>
    </row>
    <row r="32" spans="1:17" ht="12.75" customHeight="1">
      <c r="A32" s="6">
        <v>26</v>
      </c>
      <c r="B32" s="6">
        <v>208</v>
      </c>
      <c r="C32" s="16" t="s">
        <v>268</v>
      </c>
      <c r="D32" s="17">
        <v>2000</v>
      </c>
      <c r="E32" s="10"/>
      <c r="F32" s="10" t="s">
        <v>211</v>
      </c>
      <c r="G32" s="18" t="s">
        <v>148</v>
      </c>
      <c r="H32" s="9" t="str">
        <f t="shared" si="0"/>
        <v>Д17</v>
      </c>
      <c r="I32" s="9">
        <v>22</v>
      </c>
      <c r="J32" s="9"/>
      <c r="Q32" s="2">
        <v>1466</v>
      </c>
    </row>
    <row r="33" spans="1:17" ht="12.75" customHeight="1">
      <c r="A33" s="6">
        <v>27</v>
      </c>
      <c r="B33" s="6">
        <v>196</v>
      </c>
      <c r="C33" s="16" t="s">
        <v>257</v>
      </c>
      <c r="D33" s="17">
        <v>2000</v>
      </c>
      <c r="E33" s="10"/>
      <c r="F33" s="10" t="s">
        <v>211</v>
      </c>
      <c r="G33" s="18" t="s">
        <v>148</v>
      </c>
      <c r="H33" s="9" t="str">
        <f t="shared" si="0"/>
        <v>Д17</v>
      </c>
      <c r="I33" s="9">
        <v>23</v>
      </c>
      <c r="J33" s="9"/>
      <c r="Q33" s="2">
        <v>1466</v>
      </c>
    </row>
    <row r="34" spans="1:17" ht="12.75" customHeight="1">
      <c r="A34" s="6">
        <v>28</v>
      </c>
      <c r="B34" s="6">
        <v>393</v>
      </c>
      <c r="C34" s="16" t="s">
        <v>530</v>
      </c>
      <c r="D34" s="17">
        <v>2001</v>
      </c>
      <c r="E34" s="10" t="s">
        <v>14</v>
      </c>
      <c r="F34" s="10" t="s">
        <v>121</v>
      </c>
      <c r="G34" s="18" t="s">
        <v>707</v>
      </c>
      <c r="H34" s="9"/>
      <c r="I34" s="9"/>
      <c r="J34" s="9"/>
      <c r="Q34" s="2">
        <v>1470</v>
      </c>
    </row>
    <row r="35" spans="1:17" ht="12.75" customHeight="1">
      <c r="A35" s="6">
        <v>29</v>
      </c>
      <c r="B35" s="6">
        <v>163</v>
      </c>
      <c r="C35" s="16" t="s">
        <v>226</v>
      </c>
      <c r="D35" s="17">
        <v>2000</v>
      </c>
      <c r="E35" s="10"/>
      <c r="F35" s="10" t="s">
        <v>211</v>
      </c>
      <c r="G35" s="18" t="s">
        <v>707</v>
      </c>
      <c r="H35" s="9" t="str">
        <f aca="true" t="shared" si="1" ref="H35:H66">IF(AND(D35&gt;=1900,D35&lt;=1952),"Ж65",IF(AND(D35&gt;=1953,D35&lt;=1957),"Ж60",IF(AND(D35&gt;=2000,D35&lt;=2003),"Д17","")))</f>
        <v>Д17</v>
      </c>
      <c r="I35" s="9">
        <v>24</v>
      </c>
      <c r="J35" s="9"/>
      <c r="Q35" s="2">
        <v>1470</v>
      </c>
    </row>
    <row r="36" spans="1:17" ht="12.75" customHeight="1">
      <c r="A36" s="6">
        <v>30</v>
      </c>
      <c r="B36" s="6">
        <v>177</v>
      </c>
      <c r="C36" s="16" t="s">
        <v>244</v>
      </c>
      <c r="D36" s="17">
        <v>2000</v>
      </c>
      <c r="E36" s="10"/>
      <c r="F36" s="10" t="s">
        <v>211</v>
      </c>
      <c r="G36" s="20" t="s">
        <v>708</v>
      </c>
      <c r="H36" s="9" t="str">
        <f t="shared" si="1"/>
        <v>Д17</v>
      </c>
      <c r="I36" s="9">
        <v>25</v>
      </c>
      <c r="J36" s="9"/>
      <c r="Q36" s="2">
        <v>1478</v>
      </c>
    </row>
    <row r="37" spans="1:17" ht="12.75" customHeight="1">
      <c r="A37" s="6">
        <v>31</v>
      </c>
      <c r="B37" s="6">
        <v>188</v>
      </c>
      <c r="C37" s="16" t="s">
        <v>253</v>
      </c>
      <c r="D37" s="17">
        <v>2000</v>
      </c>
      <c r="E37" s="10"/>
      <c r="F37" s="10" t="s">
        <v>211</v>
      </c>
      <c r="G37" s="18" t="s">
        <v>709</v>
      </c>
      <c r="H37" s="9" t="str">
        <f t="shared" si="1"/>
        <v>Д17</v>
      </c>
      <c r="I37" s="9">
        <v>26</v>
      </c>
      <c r="J37" s="9"/>
      <c r="Q37" s="2">
        <v>1521</v>
      </c>
    </row>
    <row r="38" spans="1:17" ht="12.75" customHeight="1">
      <c r="A38" s="6">
        <v>32</v>
      </c>
      <c r="B38" s="6">
        <v>184</v>
      </c>
      <c r="C38" s="16" t="s">
        <v>249</v>
      </c>
      <c r="D38" s="17">
        <v>2000</v>
      </c>
      <c r="E38" s="10"/>
      <c r="F38" s="10" t="s">
        <v>211</v>
      </c>
      <c r="G38" s="18" t="s">
        <v>709</v>
      </c>
      <c r="H38" s="9" t="str">
        <f t="shared" si="1"/>
        <v>Д17</v>
      </c>
      <c r="I38" s="9">
        <v>27</v>
      </c>
      <c r="J38" s="9"/>
      <c r="Q38" s="2">
        <v>1521</v>
      </c>
    </row>
    <row r="39" spans="1:17" ht="12.75" customHeight="1">
      <c r="A39" s="6">
        <v>33</v>
      </c>
      <c r="B39" s="6">
        <v>288</v>
      </c>
      <c r="C39" s="16" t="s">
        <v>497</v>
      </c>
      <c r="D39" s="17">
        <v>2001</v>
      </c>
      <c r="E39" s="10" t="s">
        <v>14</v>
      </c>
      <c r="F39" s="10" t="s">
        <v>346</v>
      </c>
      <c r="G39" s="18" t="s">
        <v>685</v>
      </c>
      <c r="H39" s="9" t="str">
        <f t="shared" si="1"/>
        <v>Д17</v>
      </c>
      <c r="I39" s="9">
        <v>28</v>
      </c>
      <c r="J39" s="9"/>
      <c r="Q39" s="2">
        <v>1533</v>
      </c>
    </row>
    <row r="40" spans="1:17" ht="12.75" customHeight="1">
      <c r="A40" s="6">
        <v>34</v>
      </c>
      <c r="B40" s="6">
        <v>222</v>
      </c>
      <c r="C40" s="16" t="s">
        <v>277</v>
      </c>
      <c r="D40" s="17">
        <v>2003</v>
      </c>
      <c r="E40" s="10" t="s">
        <v>14</v>
      </c>
      <c r="F40" s="10" t="s">
        <v>201</v>
      </c>
      <c r="G40" s="18" t="s">
        <v>685</v>
      </c>
      <c r="H40" s="9" t="str">
        <f t="shared" si="1"/>
        <v>Д17</v>
      </c>
      <c r="I40" s="9">
        <v>29</v>
      </c>
      <c r="J40" s="9"/>
      <c r="Q40" s="2">
        <v>1533</v>
      </c>
    </row>
    <row r="41" spans="1:17" ht="12.75" customHeight="1">
      <c r="A41" s="6">
        <v>35</v>
      </c>
      <c r="B41" s="6">
        <v>197</v>
      </c>
      <c r="C41" s="16" t="s">
        <v>258</v>
      </c>
      <c r="D41" s="17">
        <v>2003</v>
      </c>
      <c r="E41" s="10" t="s">
        <v>14</v>
      </c>
      <c r="F41" s="10" t="s">
        <v>201</v>
      </c>
      <c r="G41" s="18" t="s">
        <v>149</v>
      </c>
      <c r="H41" s="9" t="str">
        <f t="shared" si="1"/>
        <v>Д17</v>
      </c>
      <c r="I41" s="9">
        <v>30</v>
      </c>
      <c r="J41" s="9"/>
      <c r="Q41" s="2">
        <v>1537</v>
      </c>
    </row>
    <row r="42" spans="1:17" ht="12.75" customHeight="1">
      <c r="A42" s="6">
        <v>36</v>
      </c>
      <c r="B42" s="6">
        <v>142</v>
      </c>
      <c r="C42" s="16" t="s">
        <v>41</v>
      </c>
      <c r="D42" s="17">
        <v>1950</v>
      </c>
      <c r="E42" s="10" t="s">
        <v>179</v>
      </c>
      <c r="F42" s="10" t="s">
        <v>183</v>
      </c>
      <c r="G42" s="20" t="s">
        <v>619</v>
      </c>
      <c r="H42" s="9" t="str">
        <f t="shared" si="1"/>
        <v>Ж65</v>
      </c>
      <c r="I42" s="9">
        <v>3</v>
      </c>
      <c r="J42" s="9"/>
      <c r="Q42" s="2">
        <v>1540</v>
      </c>
    </row>
    <row r="43" spans="1:17" ht="12.75" customHeight="1">
      <c r="A43" s="6">
        <v>37</v>
      </c>
      <c r="B43" s="6">
        <v>204</v>
      </c>
      <c r="C43" s="16" t="s">
        <v>264</v>
      </c>
      <c r="D43" s="17">
        <v>2000</v>
      </c>
      <c r="E43" s="10"/>
      <c r="F43" s="10" t="s">
        <v>211</v>
      </c>
      <c r="G43" s="18" t="s">
        <v>620</v>
      </c>
      <c r="H43" s="9" t="str">
        <f t="shared" si="1"/>
        <v>Д17</v>
      </c>
      <c r="I43" s="9">
        <v>31</v>
      </c>
      <c r="J43" s="9"/>
      <c r="Q43" s="2">
        <v>1571</v>
      </c>
    </row>
    <row r="44" spans="1:17" ht="12.75" customHeight="1">
      <c r="A44" s="6">
        <v>38</v>
      </c>
      <c r="B44" s="6">
        <v>231</v>
      </c>
      <c r="C44" s="16" t="s">
        <v>282</v>
      </c>
      <c r="D44" s="17">
        <v>1998</v>
      </c>
      <c r="E44" s="10"/>
      <c r="F44" s="10" t="s">
        <v>211</v>
      </c>
      <c r="G44" s="18" t="s">
        <v>150</v>
      </c>
      <c r="H44" s="9">
        <f t="shared" si="1"/>
      </c>
      <c r="I44" s="9"/>
      <c r="J44" s="9"/>
      <c r="Q44" s="2">
        <v>1621</v>
      </c>
    </row>
    <row r="45" spans="1:17" ht="12.75" customHeight="1">
      <c r="A45" s="6">
        <v>39</v>
      </c>
      <c r="B45" s="6">
        <v>228</v>
      </c>
      <c r="C45" s="16" t="s">
        <v>280</v>
      </c>
      <c r="D45" s="17">
        <v>1998</v>
      </c>
      <c r="E45" s="10"/>
      <c r="F45" s="10" t="s">
        <v>211</v>
      </c>
      <c r="G45" s="18" t="s">
        <v>150</v>
      </c>
      <c r="H45" s="9">
        <f t="shared" si="1"/>
      </c>
      <c r="I45" s="9"/>
      <c r="J45" s="9"/>
      <c r="Q45" s="2">
        <v>1621</v>
      </c>
    </row>
    <row r="46" spans="1:17" ht="12.75" customHeight="1">
      <c r="A46" s="6">
        <v>40</v>
      </c>
      <c r="B46" s="6">
        <v>246</v>
      </c>
      <c r="C46" s="16" t="s">
        <v>294</v>
      </c>
      <c r="D46" s="17">
        <v>2000</v>
      </c>
      <c r="E46" s="10"/>
      <c r="F46" s="10" t="s">
        <v>211</v>
      </c>
      <c r="G46" s="18" t="s">
        <v>688</v>
      </c>
      <c r="H46" s="9" t="str">
        <f t="shared" si="1"/>
        <v>Д17</v>
      </c>
      <c r="I46" s="9">
        <v>32</v>
      </c>
      <c r="J46" s="9"/>
      <c r="Q46" s="2">
        <v>1625</v>
      </c>
    </row>
    <row r="47" spans="1:17" ht="12.75" customHeight="1">
      <c r="A47" s="6">
        <v>41</v>
      </c>
      <c r="B47" s="6">
        <v>202</v>
      </c>
      <c r="C47" s="16" t="s">
        <v>262</v>
      </c>
      <c r="D47" s="17">
        <v>2000</v>
      </c>
      <c r="E47" s="10"/>
      <c r="F47" s="10" t="s">
        <v>211</v>
      </c>
      <c r="G47" s="18" t="s">
        <v>710</v>
      </c>
      <c r="H47" s="9" t="str">
        <f t="shared" si="1"/>
        <v>Д17</v>
      </c>
      <c r="I47" s="9">
        <v>33</v>
      </c>
      <c r="J47" s="9"/>
      <c r="Q47" s="2">
        <v>1644</v>
      </c>
    </row>
    <row r="48" spans="1:17" ht="12.75" customHeight="1">
      <c r="A48" s="6">
        <v>42</v>
      </c>
      <c r="B48" s="6">
        <v>186</v>
      </c>
      <c r="C48" s="16" t="s">
        <v>250</v>
      </c>
      <c r="D48" s="17">
        <v>2000</v>
      </c>
      <c r="E48" s="10"/>
      <c r="F48" s="10" t="s">
        <v>211</v>
      </c>
      <c r="G48" s="20" t="s">
        <v>711</v>
      </c>
      <c r="H48" s="9" t="str">
        <f t="shared" si="1"/>
        <v>Д17</v>
      </c>
      <c r="I48" s="9">
        <v>34</v>
      </c>
      <c r="J48" s="9"/>
      <c r="Q48" s="2">
        <v>1651</v>
      </c>
    </row>
    <row r="49" spans="1:17" ht="12.75" customHeight="1">
      <c r="A49" s="6">
        <v>43</v>
      </c>
      <c r="B49" s="6">
        <v>172</v>
      </c>
      <c r="C49" s="16" t="s">
        <v>241</v>
      </c>
      <c r="D49" s="17">
        <v>2000</v>
      </c>
      <c r="E49" s="10"/>
      <c r="F49" s="10" t="s">
        <v>211</v>
      </c>
      <c r="G49" s="18" t="s">
        <v>711</v>
      </c>
      <c r="H49" s="9" t="str">
        <f t="shared" si="1"/>
        <v>Д17</v>
      </c>
      <c r="I49" s="9">
        <v>35</v>
      </c>
      <c r="J49" s="9"/>
      <c r="Q49" s="2">
        <v>1651</v>
      </c>
    </row>
    <row r="50" spans="1:17" ht="12.75" customHeight="1">
      <c r="A50" s="6">
        <v>44</v>
      </c>
      <c r="B50" s="6">
        <v>207</v>
      </c>
      <c r="C50" s="16" t="s">
        <v>267</v>
      </c>
      <c r="D50" s="17">
        <v>2000</v>
      </c>
      <c r="E50" s="10"/>
      <c r="F50" s="10" t="s">
        <v>211</v>
      </c>
      <c r="G50" s="18" t="s">
        <v>712</v>
      </c>
      <c r="H50" s="9" t="str">
        <f t="shared" si="1"/>
        <v>Д17</v>
      </c>
      <c r="I50" s="9">
        <v>36</v>
      </c>
      <c r="J50" s="9"/>
      <c r="Q50" s="2">
        <v>1668</v>
      </c>
    </row>
    <row r="51" spans="1:17" ht="12.75" customHeight="1">
      <c r="A51" s="6">
        <v>45</v>
      </c>
      <c r="B51" s="6">
        <v>234</v>
      </c>
      <c r="C51" s="16" t="s">
        <v>306</v>
      </c>
      <c r="D51" s="17">
        <v>2000</v>
      </c>
      <c r="E51" s="10" t="s">
        <v>14</v>
      </c>
      <c r="F51" s="10" t="s">
        <v>201</v>
      </c>
      <c r="G51" s="18" t="s">
        <v>622</v>
      </c>
      <c r="H51" s="9" t="str">
        <f t="shared" si="1"/>
        <v>Д17</v>
      </c>
      <c r="I51" s="9">
        <v>37</v>
      </c>
      <c r="J51" s="9"/>
      <c r="Q51" s="2">
        <v>1671</v>
      </c>
    </row>
    <row r="52" spans="1:17" ht="12.75" customHeight="1">
      <c r="A52" s="6">
        <v>46</v>
      </c>
      <c r="B52" s="6">
        <v>451</v>
      </c>
      <c r="C52" s="16" t="s">
        <v>483</v>
      </c>
      <c r="D52" s="17">
        <v>2003</v>
      </c>
      <c r="E52" s="10" t="s">
        <v>14</v>
      </c>
      <c r="F52" s="10" t="s">
        <v>482</v>
      </c>
      <c r="G52" s="18" t="s">
        <v>713</v>
      </c>
      <c r="H52" s="9" t="str">
        <f t="shared" si="1"/>
        <v>Д17</v>
      </c>
      <c r="I52" s="9">
        <v>38</v>
      </c>
      <c r="J52" s="9"/>
      <c r="Q52" s="2">
        <v>1675</v>
      </c>
    </row>
    <row r="53" spans="1:17" ht="12.75" customHeight="1">
      <c r="A53" s="6">
        <v>47</v>
      </c>
      <c r="B53" s="6">
        <v>215</v>
      </c>
      <c r="C53" s="16" t="s">
        <v>271</v>
      </c>
      <c r="D53" s="17">
        <v>2000</v>
      </c>
      <c r="E53" s="10"/>
      <c r="F53" s="10" t="s">
        <v>211</v>
      </c>
      <c r="G53" s="18" t="s">
        <v>714</v>
      </c>
      <c r="H53" s="9" t="str">
        <f t="shared" si="1"/>
        <v>Д17</v>
      </c>
      <c r="I53" s="9">
        <v>39</v>
      </c>
      <c r="J53" s="9"/>
      <c r="Q53" s="2">
        <v>1691</v>
      </c>
    </row>
    <row r="54" spans="1:17" ht="12.75" customHeight="1">
      <c r="A54" s="6">
        <v>48</v>
      </c>
      <c r="B54" s="6">
        <v>171</v>
      </c>
      <c r="C54" s="16" t="s">
        <v>240</v>
      </c>
      <c r="D54" s="17">
        <v>2000</v>
      </c>
      <c r="E54" s="10"/>
      <c r="F54" s="10" t="s">
        <v>211</v>
      </c>
      <c r="G54" s="18" t="s">
        <v>715</v>
      </c>
      <c r="H54" s="9" t="str">
        <f t="shared" si="1"/>
        <v>Д17</v>
      </c>
      <c r="I54" s="9">
        <v>40</v>
      </c>
      <c r="J54" s="21"/>
      <c r="Q54" s="2">
        <v>1699</v>
      </c>
    </row>
    <row r="55" spans="1:17" ht="12.75" customHeight="1">
      <c r="A55" s="6">
        <v>49</v>
      </c>
      <c r="B55" s="6">
        <v>164</v>
      </c>
      <c r="C55" s="16" t="s">
        <v>235</v>
      </c>
      <c r="D55" s="17">
        <v>2000</v>
      </c>
      <c r="E55" s="10"/>
      <c r="F55" s="10" t="s">
        <v>211</v>
      </c>
      <c r="G55" s="18" t="s">
        <v>715</v>
      </c>
      <c r="H55" s="9" t="str">
        <f t="shared" si="1"/>
        <v>Д17</v>
      </c>
      <c r="I55" s="9">
        <v>41</v>
      </c>
      <c r="J55" s="9"/>
      <c r="Q55" s="2">
        <v>1699</v>
      </c>
    </row>
    <row r="56" spans="1:17" ht="12.75" customHeight="1">
      <c r="A56" s="6">
        <v>50</v>
      </c>
      <c r="B56" s="6">
        <v>232</v>
      </c>
      <c r="C56" s="16" t="s">
        <v>283</v>
      </c>
      <c r="D56" s="17">
        <v>1998</v>
      </c>
      <c r="E56" s="10"/>
      <c r="F56" s="10" t="s">
        <v>211</v>
      </c>
      <c r="G56" s="18" t="s">
        <v>716</v>
      </c>
      <c r="H56" s="9">
        <f t="shared" si="1"/>
      </c>
      <c r="I56" s="9"/>
      <c r="J56" s="9"/>
      <c r="Q56" s="2">
        <v>1719</v>
      </c>
    </row>
    <row r="57" spans="1:17" ht="12.75" customHeight="1">
      <c r="A57" s="6">
        <v>51</v>
      </c>
      <c r="B57" s="6">
        <v>230</v>
      </c>
      <c r="C57" s="16" t="s">
        <v>281</v>
      </c>
      <c r="D57" s="17">
        <v>1998</v>
      </c>
      <c r="E57" s="10"/>
      <c r="F57" s="10" t="s">
        <v>211</v>
      </c>
      <c r="G57" s="18" t="s">
        <v>716</v>
      </c>
      <c r="H57" s="9">
        <f t="shared" si="1"/>
      </c>
      <c r="I57" s="9"/>
      <c r="J57" s="9"/>
      <c r="Q57" s="2">
        <v>1719</v>
      </c>
    </row>
    <row r="58" spans="1:17" ht="12.75" customHeight="1">
      <c r="A58" s="6">
        <v>52</v>
      </c>
      <c r="B58" s="6">
        <v>236</v>
      </c>
      <c r="C58" s="16" t="s">
        <v>286</v>
      </c>
      <c r="D58" s="17">
        <v>1996</v>
      </c>
      <c r="E58" s="10"/>
      <c r="F58" s="10" t="s">
        <v>211</v>
      </c>
      <c r="G58" s="18" t="s">
        <v>716</v>
      </c>
      <c r="H58" s="9">
        <f t="shared" si="1"/>
      </c>
      <c r="I58" s="9"/>
      <c r="J58" s="9"/>
      <c r="Q58" s="2">
        <v>1719</v>
      </c>
    </row>
    <row r="59" spans="1:17" ht="12.75" customHeight="1">
      <c r="A59" s="6">
        <v>53</v>
      </c>
      <c r="B59" s="6">
        <v>249</v>
      </c>
      <c r="C59" s="16" t="s">
        <v>296</v>
      </c>
      <c r="D59" s="17">
        <v>2000</v>
      </c>
      <c r="E59" s="10"/>
      <c r="F59" s="10" t="s">
        <v>211</v>
      </c>
      <c r="G59" s="18" t="s">
        <v>717</v>
      </c>
      <c r="H59" s="9" t="str">
        <f t="shared" si="1"/>
        <v>Д17</v>
      </c>
      <c r="I59" s="9">
        <v>42</v>
      </c>
      <c r="J59" s="9"/>
      <c r="Q59" s="2">
        <v>1724</v>
      </c>
    </row>
    <row r="60" spans="1:17" ht="12.75" customHeight="1">
      <c r="A60" s="6">
        <v>54</v>
      </c>
      <c r="B60" s="6">
        <v>251</v>
      </c>
      <c r="C60" s="16" t="s">
        <v>298</v>
      </c>
      <c r="D60" s="17">
        <v>2000</v>
      </c>
      <c r="E60" s="10"/>
      <c r="F60" s="10" t="s">
        <v>211</v>
      </c>
      <c r="G60" s="18" t="s">
        <v>718</v>
      </c>
      <c r="H60" s="9" t="str">
        <f t="shared" si="1"/>
        <v>Д17</v>
      </c>
      <c r="I60" s="9">
        <v>43</v>
      </c>
      <c r="J60" s="9"/>
      <c r="Q60" s="2">
        <v>1726</v>
      </c>
    </row>
    <row r="61" spans="1:17" ht="12.75" customHeight="1">
      <c r="A61" s="6">
        <v>55</v>
      </c>
      <c r="B61" s="6">
        <v>253</v>
      </c>
      <c r="C61" s="16" t="s">
        <v>300</v>
      </c>
      <c r="D61" s="17">
        <v>2000</v>
      </c>
      <c r="E61" s="10"/>
      <c r="F61" s="10" t="s">
        <v>211</v>
      </c>
      <c r="G61" s="18" t="s">
        <v>719</v>
      </c>
      <c r="H61" s="9" t="str">
        <f t="shared" si="1"/>
        <v>Д17</v>
      </c>
      <c r="I61" s="9">
        <v>44</v>
      </c>
      <c r="J61" s="9"/>
      <c r="Q61" s="2">
        <v>1731</v>
      </c>
    </row>
    <row r="62" spans="1:17" ht="12.75" customHeight="1">
      <c r="A62" s="6">
        <v>56</v>
      </c>
      <c r="B62" s="6">
        <v>178</v>
      </c>
      <c r="C62" s="16" t="s">
        <v>245</v>
      </c>
      <c r="D62" s="17">
        <v>2000</v>
      </c>
      <c r="E62" s="10"/>
      <c r="F62" s="10" t="s">
        <v>211</v>
      </c>
      <c r="G62" s="18" t="s">
        <v>721</v>
      </c>
      <c r="H62" s="9" t="str">
        <f t="shared" si="1"/>
        <v>Д17</v>
      </c>
      <c r="I62" s="9">
        <v>45</v>
      </c>
      <c r="J62" s="9"/>
      <c r="Q62" s="2">
        <v>1741</v>
      </c>
    </row>
    <row r="63" spans="1:17" ht="12.75" customHeight="1">
      <c r="A63" s="6">
        <v>57</v>
      </c>
      <c r="B63" s="6">
        <v>157</v>
      </c>
      <c r="C63" s="16" t="s">
        <v>227</v>
      </c>
      <c r="D63" s="17">
        <v>2000</v>
      </c>
      <c r="E63" s="10"/>
      <c r="F63" s="10" t="s">
        <v>211</v>
      </c>
      <c r="G63" s="20" t="s">
        <v>720</v>
      </c>
      <c r="H63" s="9" t="str">
        <f t="shared" si="1"/>
        <v>Д17</v>
      </c>
      <c r="I63" s="9">
        <v>46</v>
      </c>
      <c r="J63" s="9"/>
      <c r="Q63" s="2">
        <v>1742</v>
      </c>
    </row>
    <row r="64" spans="1:17" ht="12.75" customHeight="1">
      <c r="A64" s="6">
        <v>58</v>
      </c>
      <c r="B64" s="6">
        <v>391</v>
      </c>
      <c r="C64" s="16" t="s">
        <v>506</v>
      </c>
      <c r="D64" s="17">
        <v>2000</v>
      </c>
      <c r="E64" s="10" t="s">
        <v>14</v>
      </c>
      <c r="F64" s="10" t="s">
        <v>346</v>
      </c>
      <c r="G64" s="18" t="s">
        <v>722</v>
      </c>
      <c r="H64" s="9" t="str">
        <f t="shared" si="1"/>
        <v>Д17</v>
      </c>
      <c r="I64" s="9">
        <v>47</v>
      </c>
      <c r="J64" s="9"/>
      <c r="Q64" s="2">
        <v>1743</v>
      </c>
    </row>
    <row r="65" spans="1:17" ht="12.75" customHeight="1">
      <c r="A65" s="6">
        <v>59</v>
      </c>
      <c r="B65" s="6">
        <v>294</v>
      </c>
      <c r="C65" s="16" t="s">
        <v>499</v>
      </c>
      <c r="D65" s="17">
        <v>2002</v>
      </c>
      <c r="E65" s="10" t="s">
        <v>14</v>
      </c>
      <c r="F65" s="10" t="s">
        <v>346</v>
      </c>
      <c r="G65" s="18" t="s">
        <v>624</v>
      </c>
      <c r="H65" s="9" t="str">
        <f t="shared" si="1"/>
        <v>Д17</v>
      </c>
      <c r="I65" s="9">
        <v>48</v>
      </c>
      <c r="J65" s="9"/>
      <c r="Q65" s="2">
        <v>1745</v>
      </c>
    </row>
    <row r="66" spans="1:17" ht="12.75" customHeight="1">
      <c r="A66" s="6">
        <v>60</v>
      </c>
      <c r="B66" s="6">
        <v>237</v>
      </c>
      <c r="C66" s="16" t="s">
        <v>287</v>
      </c>
      <c r="D66" s="17">
        <v>2000</v>
      </c>
      <c r="E66" s="10"/>
      <c r="F66" s="10" t="s">
        <v>211</v>
      </c>
      <c r="G66" s="18" t="s">
        <v>723</v>
      </c>
      <c r="H66" s="9" t="str">
        <f t="shared" si="1"/>
        <v>Д17</v>
      </c>
      <c r="I66" s="9">
        <v>49</v>
      </c>
      <c r="J66" s="9"/>
      <c r="Q66" s="2">
        <v>1762</v>
      </c>
    </row>
    <row r="67" spans="1:17" ht="12.75" customHeight="1">
      <c r="A67" s="6">
        <v>61</v>
      </c>
      <c r="B67" s="6">
        <v>224</v>
      </c>
      <c r="C67" s="16" t="s">
        <v>275</v>
      </c>
      <c r="D67" s="17">
        <v>2000</v>
      </c>
      <c r="E67" s="10"/>
      <c r="F67" s="10" t="s">
        <v>211</v>
      </c>
      <c r="G67" s="18" t="s">
        <v>627</v>
      </c>
      <c r="H67" s="9" t="str">
        <f aca="true" t="shared" si="2" ref="H67:H98">IF(AND(D67&gt;=1900,D67&lt;=1952),"Ж65",IF(AND(D67&gt;=1953,D67&lt;=1957),"Ж60",IF(AND(D67&gt;=2000,D67&lt;=2003),"Д17","")))</f>
        <v>Д17</v>
      </c>
      <c r="I67" s="9">
        <v>50</v>
      </c>
      <c r="J67" s="9"/>
      <c r="Q67" s="2">
        <v>1770</v>
      </c>
    </row>
    <row r="68" spans="1:17" ht="12.75" customHeight="1">
      <c r="A68" s="6">
        <v>62</v>
      </c>
      <c r="B68" s="6">
        <v>238</v>
      </c>
      <c r="C68" s="16" t="s">
        <v>288</v>
      </c>
      <c r="D68" s="17">
        <v>2000</v>
      </c>
      <c r="E68" s="10"/>
      <c r="F68" s="10" t="s">
        <v>211</v>
      </c>
      <c r="G68" s="18" t="s">
        <v>724</v>
      </c>
      <c r="H68" s="9" t="str">
        <f t="shared" si="2"/>
        <v>Д17</v>
      </c>
      <c r="I68" s="9">
        <v>51</v>
      </c>
      <c r="J68" s="9"/>
      <c r="Q68" s="2">
        <v>1771</v>
      </c>
    </row>
    <row r="69" spans="1:17" ht="12.75" customHeight="1">
      <c r="A69" s="6">
        <v>63</v>
      </c>
      <c r="B69" s="6">
        <v>225</v>
      </c>
      <c r="C69" s="16" t="s">
        <v>276</v>
      </c>
      <c r="D69" s="17">
        <v>1997</v>
      </c>
      <c r="E69" s="10"/>
      <c r="F69" s="10" t="s">
        <v>211</v>
      </c>
      <c r="G69" s="18" t="s">
        <v>725</v>
      </c>
      <c r="H69" s="9">
        <f t="shared" si="2"/>
      </c>
      <c r="I69" s="9"/>
      <c r="J69" s="9"/>
      <c r="Q69" s="2">
        <v>1773</v>
      </c>
    </row>
    <row r="70" spans="1:17" ht="12.75" customHeight="1">
      <c r="A70" s="6">
        <v>64</v>
      </c>
      <c r="B70" s="6">
        <v>233</v>
      </c>
      <c r="C70" s="16" t="s">
        <v>284</v>
      </c>
      <c r="D70" s="17">
        <v>1996</v>
      </c>
      <c r="E70" s="10"/>
      <c r="F70" s="10" t="s">
        <v>211</v>
      </c>
      <c r="G70" s="18" t="s">
        <v>726</v>
      </c>
      <c r="H70" s="9">
        <f t="shared" si="2"/>
      </c>
      <c r="I70" s="9"/>
      <c r="J70" s="9"/>
      <c r="Q70" s="2">
        <v>1776</v>
      </c>
    </row>
    <row r="71" spans="1:17" ht="12.75" customHeight="1">
      <c r="A71" s="6">
        <v>65</v>
      </c>
      <c r="B71" s="6">
        <v>229</v>
      </c>
      <c r="C71" s="16" t="s">
        <v>307</v>
      </c>
      <c r="D71" s="17">
        <v>2000</v>
      </c>
      <c r="E71" s="10" t="s">
        <v>14</v>
      </c>
      <c r="F71" s="10" t="s">
        <v>201</v>
      </c>
      <c r="G71" s="18" t="s">
        <v>727</v>
      </c>
      <c r="H71" s="9" t="str">
        <f t="shared" si="2"/>
        <v>Д17</v>
      </c>
      <c r="I71" s="9">
        <v>52</v>
      </c>
      <c r="J71" s="9"/>
      <c r="Q71" s="2">
        <v>1781</v>
      </c>
    </row>
    <row r="72" spans="1:17" ht="12.75" customHeight="1">
      <c r="A72" s="6">
        <v>66</v>
      </c>
      <c r="B72" s="6">
        <v>245</v>
      </c>
      <c r="C72" s="16" t="s">
        <v>293</v>
      </c>
      <c r="D72" s="17">
        <v>2000</v>
      </c>
      <c r="E72" s="10"/>
      <c r="F72" s="10" t="s">
        <v>211</v>
      </c>
      <c r="G72" s="18" t="s">
        <v>728</v>
      </c>
      <c r="H72" s="9" t="str">
        <f t="shared" si="2"/>
        <v>Д17</v>
      </c>
      <c r="I72" s="9">
        <v>53</v>
      </c>
      <c r="J72" s="9"/>
      <c r="Q72" s="2">
        <v>1812</v>
      </c>
    </row>
    <row r="73" spans="1:17" ht="12.75" customHeight="1">
      <c r="A73" s="6">
        <v>67</v>
      </c>
      <c r="B73" s="6">
        <v>170</v>
      </c>
      <c r="C73" s="16" t="s">
        <v>239</v>
      </c>
      <c r="D73" s="17">
        <v>2000</v>
      </c>
      <c r="E73" s="10"/>
      <c r="F73" s="10" t="s">
        <v>211</v>
      </c>
      <c r="G73" s="18" t="s">
        <v>154</v>
      </c>
      <c r="H73" s="9" t="str">
        <f t="shared" si="2"/>
        <v>Д17</v>
      </c>
      <c r="I73" s="9">
        <v>54</v>
      </c>
      <c r="J73" s="9"/>
      <c r="Q73" s="2">
        <v>1813</v>
      </c>
    </row>
    <row r="74" spans="1:17" ht="12.75" customHeight="1">
      <c r="A74" s="6">
        <v>68</v>
      </c>
      <c r="B74" s="6">
        <v>180</v>
      </c>
      <c r="C74" s="16" t="s">
        <v>303</v>
      </c>
      <c r="D74" s="17">
        <v>2000</v>
      </c>
      <c r="E74" s="10" t="s">
        <v>14</v>
      </c>
      <c r="F74" s="10" t="s">
        <v>201</v>
      </c>
      <c r="G74" s="18" t="s">
        <v>729</v>
      </c>
      <c r="H74" s="9" t="str">
        <f t="shared" si="2"/>
        <v>Д17</v>
      </c>
      <c r="I74" s="9">
        <v>55</v>
      </c>
      <c r="J74" s="9"/>
      <c r="Q74" s="2">
        <v>1824</v>
      </c>
    </row>
    <row r="75" spans="1:17" ht="12.75" customHeight="1">
      <c r="A75" s="6">
        <v>69</v>
      </c>
      <c r="B75" s="6">
        <v>176</v>
      </c>
      <c r="C75" s="16" t="s">
        <v>302</v>
      </c>
      <c r="D75" s="17">
        <v>2002</v>
      </c>
      <c r="E75" s="10" t="s">
        <v>14</v>
      </c>
      <c r="F75" s="10" t="s">
        <v>201</v>
      </c>
      <c r="G75" s="18" t="s">
        <v>730</v>
      </c>
      <c r="H75" s="9" t="str">
        <f t="shared" si="2"/>
        <v>Д17</v>
      </c>
      <c r="I75" s="9">
        <v>56</v>
      </c>
      <c r="J75" s="9"/>
      <c r="Q75" s="2">
        <v>1824</v>
      </c>
    </row>
    <row r="76" spans="1:17" ht="12.75" customHeight="1">
      <c r="A76" s="6">
        <v>70</v>
      </c>
      <c r="B76" s="6">
        <v>206</v>
      </c>
      <c r="C76" s="16" t="s">
        <v>266</v>
      </c>
      <c r="D76" s="17">
        <v>2000</v>
      </c>
      <c r="E76" s="10"/>
      <c r="F76" s="10" t="s">
        <v>211</v>
      </c>
      <c r="G76" s="18" t="s">
        <v>731</v>
      </c>
      <c r="H76" s="9" t="str">
        <f t="shared" si="2"/>
        <v>Д17</v>
      </c>
      <c r="I76" s="9">
        <v>57</v>
      </c>
      <c r="J76" s="9"/>
      <c r="Q76" s="2">
        <v>1907</v>
      </c>
    </row>
    <row r="77" spans="1:17" ht="12.75" customHeight="1">
      <c r="A77" s="6">
        <v>71</v>
      </c>
      <c r="B77" s="6">
        <v>209</v>
      </c>
      <c r="C77" s="16" t="s">
        <v>269</v>
      </c>
      <c r="D77" s="17">
        <v>2000</v>
      </c>
      <c r="E77" s="10"/>
      <c r="F77" s="10" t="s">
        <v>211</v>
      </c>
      <c r="G77" s="18" t="s">
        <v>66</v>
      </c>
      <c r="H77" s="9" t="str">
        <f t="shared" si="2"/>
        <v>Д17</v>
      </c>
      <c r="I77" s="9">
        <v>58</v>
      </c>
      <c r="J77" s="9"/>
      <c r="Q77" s="2">
        <v>1910</v>
      </c>
    </row>
    <row r="78" spans="1:17" ht="12.75" customHeight="1">
      <c r="A78" s="6">
        <v>72</v>
      </c>
      <c r="B78" s="6">
        <v>240</v>
      </c>
      <c r="C78" s="16" t="s">
        <v>290</v>
      </c>
      <c r="D78" s="17">
        <v>2000</v>
      </c>
      <c r="E78" s="10"/>
      <c r="F78" s="10" t="s">
        <v>211</v>
      </c>
      <c r="G78" s="18" t="s">
        <v>156</v>
      </c>
      <c r="H78" s="9" t="str">
        <f t="shared" si="2"/>
        <v>Д17</v>
      </c>
      <c r="I78" s="9">
        <v>59</v>
      </c>
      <c r="J78" s="9"/>
      <c r="Q78" s="2">
        <v>1914</v>
      </c>
    </row>
    <row r="79" spans="1:17" ht="12.75" customHeight="1">
      <c r="A79" s="6">
        <v>73</v>
      </c>
      <c r="B79" s="6">
        <v>252</v>
      </c>
      <c r="C79" s="16" t="s">
        <v>299</v>
      </c>
      <c r="D79" s="17">
        <v>2000</v>
      </c>
      <c r="E79" s="10"/>
      <c r="F79" s="10" t="s">
        <v>211</v>
      </c>
      <c r="G79" s="18" t="s">
        <v>732</v>
      </c>
      <c r="H79" s="9" t="str">
        <f t="shared" si="2"/>
        <v>Д17</v>
      </c>
      <c r="I79" s="9">
        <v>60</v>
      </c>
      <c r="J79" s="9"/>
      <c r="Q79" s="2">
        <v>1916</v>
      </c>
    </row>
    <row r="80" spans="1:17" ht="12.75" customHeight="1">
      <c r="A80" s="6">
        <v>74</v>
      </c>
      <c r="B80" s="6">
        <v>201</v>
      </c>
      <c r="C80" s="16" t="s">
        <v>261</v>
      </c>
      <c r="D80" s="17">
        <v>2000</v>
      </c>
      <c r="E80" s="10"/>
      <c r="F80" s="10" t="s">
        <v>211</v>
      </c>
      <c r="G80" s="18" t="s">
        <v>630</v>
      </c>
      <c r="H80" s="9" t="str">
        <f t="shared" si="2"/>
        <v>Д17</v>
      </c>
      <c r="I80" s="9">
        <v>61</v>
      </c>
      <c r="J80" s="9"/>
      <c r="Q80" s="2">
        <v>1944</v>
      </c>
    </row>
    <row r="81" spans="1:17" ht="12.75" customHeight="1">
      <c r="A81" s="6">
        <v>75</v>
      </c>
      <c r="B81" s="6">
        <v>199</v>
      </c>
      <c r="C81" s="16" t="s">
        <v>260</v>
      </c>
      <c r="D81" s="17">
        <v>2000</v>
      </c>
      <c r="E81" s="10"/>
      <c r="F81" s="10" t="s">
        <v>211</v>
      </c>
      <c r="G81" s="18" t="s">
        <v>733</v>
      </c>
      <c r="H81" s="9" t="str">
        <f t="shared" si="2"/>
        <v>Д17</v>
      </c>
      <c r="I81" s="9">
        <v>62</v>
      </c>
      <c r="J81" s="9"/>
      <c r="Q81" s="2">
        <v>1974</v>
      </c>
    </row>
    <row r="82" spans="1:17" ht="12.75" customHeight="1">
      <c r="A82" s="6">
        <v>76</v>
      </c>
      <c r="B82" s="6">
        <v>205</v>
      </c>
      <c r="C82" s="16" t="s">
        <v>265</v>
      </c>
      <c r="D82" s="17">
        <v>2000</v>
      </c>
      <c r="E82" s="10"/>
      <c r="F82" s="10" t="s">
        <v>211</v>
      </c>
      <c r="G82" s="18" t="s">
        <v>733</v>
      </c>
      <c r="H82" s="9" t="str">
        <f t="shared" si="2"/>
        <v>Д17</v>
      </c>
      <c r="I82" s="9">
        <v>63</v>
      </c>
      <c r="J82" s="9"/>
      <c r="Q82" s="2">
        <v>1974</v>
      </c>
    </row>
    <row r="83" spans="1:17" ht="12.75" customHeight="1">
      <c r="A83" s="6">
        <v>77</v>
      </c>
      <c r="B83" s="6">
        <v>227</v>
      </c>
      <c r="C83" s="16" t="s">
        <v>279</v>
      </c>
      <c r="D83" s="17"/>
      <c r="E83" s="10"/>
      <c r="F83" s="10" t="s">
        <v>211</v>
      </c>
      <c r="G83" s="18" t="s">
        <v>632</v>
      </c>
      <c r="H83" s="9">
        <f t="shared" si="2"/>
      </c>
      <c r="I83" s="9"/>
      <c r="J83" s="9"/>
      <c r="Q83" s="2">
        <v>1999</v>
      </c>
    </row>
    <row r="84" spans="1:17" ht="12.75" customHeight="1">
      <c r="A84" s="6">
        <v>78</v>
      </c>
      <c r="B84" s="6">
        <v>193</v>
      </c>
      <c r="C84" s="16" t="s">
        <v>255</v>
      </c>
      <c r="D84" s="17">
        <v>2000</v>
      </c>
      <c r="E84" s="10"/>
      <c r="F84" s="10" t="s">
        <v>211</v>
      </c>
      <c r="G84" s="18" t="s">
        <v>734</v>
      </c>
      <c r="H84" s="9" t="str">
        <f t="shared" si="2"/>
        <v>Д17</v>
      </c>
      <c r="I84" s="9">
        <v>64</v>
      </c>
      <c r="J84" s="9"/>
      <c r="Q84" s="2">
        <v>2029</v>
      </c>
    </row>
    <row r="85" spans="1:17" ht="12.75" customHeight="1">
      <c r="A85" s="6">
        <v>79</v>
      </c>
      <c r="B85" s="6">
        <v>194</v>
      </c>
      <c r="C85" s="16" t="s">
        <v>256</v>
      </c>
      <c r="D85" s="17">
        <v>2000</v>
      </c>
      <c r="E85" s="10"/>
      <c r="F85" s="10" t="s">
        <v>211</v>
      </c>
      <c r="G85" s="18" t="s">
        <v>734</v>
      </c>
      <c r="H85" s="9" t="str">
        <f t="shared" si="2"/>
        <v>Д17</v>
      </c>
      <c r="I85" s="9">
        <v>65</v>
      </c>
      <c r="J85" s="9"/>
      <c r="Q85" s="2">
        <v>2029</v>
      </c>
    </row>
    <row r="86" spans="1:17" ht="12.75" customHeight="1">
      <c r="A86" s="6">
        <v>80</v>
      </c>
      <c r="B86" s="6">
        <v>203</v>
      </c>
      <c r="C86" s="16" t="s">
        <v>263</v>
      </c>
      <c r="D86" s="17">
        <v>2000</v>
      </c>
      <c r="E86" s="10"/>
      <c r="F86" s="10" t="s">
        <v>211</v>
      </c>
      <c r="G86" s="18" t="s">
        <v>734</v>
      </c>
      <c r="H86" s="9" t="str">
        <f t="shared" si="2"/>
        <v>Д17</v>
      </c>
      <c r="I86" s="9">
        <v>66</v>
      </c>
      <c r="J86" s="9"/>
      <c r="Q86" s="2">
        <v>2029</v>
      </c>
    </row>
    <row r="87" spans="1:17" ht="12.75" customHeight="1">
      <c r="A87" s="6">
        <v>81</v>
      </c>
      <c r="B87" s="6">
        <v>191</v>
      </c>
      <c r="C87" s="16" t="s">
        <v>254</v>
      </c>
      <c r="D87" s="17">
        <v>2000</v>
      </c>
      <c r="E87" s="10"/>
      <c r="F87" s="10" t="s">
        <v>211</v>
      </c>
      <c r="G87" s="18" t="s">
        <v>633</v>
      </c>
      <c r="H87" s="9" t="str">
        <f t="shared" si="2"/>
        <v>Д17</v>
      </c>
      <c r="I87" s="9">
        <v>67</v>
      </c>
      <c r="J87" s="9"/>
      <c r="Q87" s="2">
        <v>2043</v>
      </c>
    </row>
    <row r="88" spans="1:17" ht="12.75" customHeight="1">
      <c r="A88" s="6">
        <v>82</v>
      </c>
      <c r="B88" s="6">
        <v>187</v>
      </c>
      <c r="C88" s="16" t="s">
        <v>251</v>
      </c>
      <c r="D88" s="17">
        <v>2000</v>
      </c>
      <c r="E88" s="10"/>
      <c r="F88" s="10" t="s">
        <v>211</v>
      </c>
      <c r="G88" s="20" t="s">
        <v>735</v>
      </c>
      <c r="H88" s="9" t="str">
        <f t="shared" si="2"/>
        <v>Д17</v>
      </c>
      <c r="I88" s="9">
        <v>68</v>
      </c>
      <c r="J88" s="9"/>
      <c r="Q88" s="2">
        <v>2120</v>
      </c>
    </row>
    <row r="89" spans="1:17" ht="12.75" customHeight="1">
      <c r="A89" s="6">
        <v>83</v>
      </c>
      <c r="B89" s="6">
        <v>165</v>
      </c>
      <c r="C89" s="16" t="s">
        <v>236</v>
      </c>
      <c r="D89" s="17">
        <v>2000</v>
      </c>
      <c r="E89" s="10"/>
      <c r="F89" s="10" t="s">
        <v>211</v>
      </c>
      <c r="G89" s="18" t="s">
        <v>736</v>
      </c>
      <c r="H89" s="9" t="str">
        <f t="shared" si="2"/>
        <v>Д17</v>
      </c>
      <c r="I89" s="9">
        <v>69</v>
      </c>
      <c r="J89" s="9"/>
      <c r="Q89" s="2">
        <v>2153</v>
      </c>
    </row>
    <row r="90" spans="1:17" ht="12.75" customHeight="1">
      <c r="A90" s="6">
        <v>84</v>
      </c>
      <c r="B90" s="6">
        <v>161</v>
      </c>
      <c r="C90" s="16" t="s">
        <v>230</v>
      </c>
      <c r="D90" s="17">
        <v>2000</v>
      </c>
      <c r="E90" s="10"/>
      <c r="F90" s="10"/>
      <c r="G90" s="18" t="s">
        <v>736</v>
      </c>
      <c r="H90" s="9" t="str">
        <f t="shared" si="2"/>
        <v>Д17</v>
      </c>
      <c r="I90" s="9">
        <v>70</v>
      </c>
      <c r="J90" s="9"/>
      <c r="Q90" s="2">
        <v>2153</v>
      </c>
    </row>
    <row r="91" spans="1:17" ht="12.75" customHeight="1">
      <c r="A91" s="6">
        <v>85</v>
      </c>
      <c r="B91" s="6">
        <v>218</v>
      </c>
      <c r="C91" s="16" t="s">
        <v>273</v>
      </c>
      <c r="D91" s="17">
        <v>2000</v>
      </c>
      <c r="E91" s="10"/>
      <c r="F91" s="10" t="s">
        <v>211</v>
      </c>
      <c r="G91" s="18" t="s">
        <v>737</v>
      </c>
      <c r="H91" s="9" t="str">
        <f t="shared" si="2"/>
        <v>Д17</v>
      </c>
      <c r="I91" s="9">
        <v>71</v>
      </c>
      <c r="J91" s="9"/>
      <c r="Q91" s="2">
        <v>2258</v>
      </c>
    </row>
    <row r="92" spans="1:17" ht="12.75" customHeight="1">
      <c r="A92" s="6">
        <v>86</v>
      </c>
      <c r="B92" s="6">
        <v>179</v>
      </c>
      <c r="C92" s="16" t="s">
        <v>246</v>
      </c>
      <c r="D92" s="17">
        <v>2000</v>
      </c>
      <c r="E92" s="10"/>
      <c r="F92" s="10" t="s">
        <v>211</v>
      </c>
      <c r="G92" s="20" t="s">
        <v>738</v>
      </c>
      <c r="H92" s="9" t="str">
        <f t="shared" si="2"/>
        <v>Д17</v>
      </c>
      <c r="I92" s="9">
        <v>72</v>
      </c>
      <c r="J92" s="9"/>
      <c r="Q92" s="2">
        <v>2264</v>
      </c>
    </row>
    <row r="93" spans="1:17" ht="12.75" customHeight="1">
      <c r="A93" s="6">
        <v>87</v>
      </c>
      <c r="B93" s="6">
        <v>182</v>
      </c>
      <c r="C93" s="16" t="s">
        <v>247</v>
      </c>
      <c r="D93" s="17">
        <v>2000</v>
      </c>
      <c r="E93" s="10"/>
      <c r="F93" s="10" t="s">
        <v>211</v>
      </c>
      <c r="G93" s="18" t="s">
        <v>739</v>
      </c>
      <c r="H93" s="9" t="str">
        <f t="shared" si="2"/>
        <v>Д17</v>
      </c>
      <c r="I93" s="9">
        <v>73</v>
      </c>
      <c r="J93" s="9"/>
      <c r="Q93" s="2">
        <v>2266</v>
      </c>
    </row>
    <row r="94" spans="1:17" ht="12.75" customHeight="1">
      <c r="A94" s="6">
        <v>88</v>
      </c>
      <c r="B94" s="6">
        <v>250</v>
      </c>
      <c r="C94" s="16" t="s">
        <v>297</v>
      </c>
      <c r="D94" s="17"/>
      <c r="E94" s="10"/>
      <c r="F94" s="10" t="s">
        <v>211</v>
      </c>
      <c r="G94" s="18" t="s">
        <v>740</v>
      </c>
      <c r="H94" s="9">
        <f t="shared" si="2"/>
      </c>
      <c r="I94" s="9"/>
      <c r="J94" s="9"/>
      <c r="Q94" s="2">
        <v>2269</v>
      </c>
    </row>
    <row r="95" spans="1:17" ht="12.75" customHeight="1">
      <c r="A95" s="6">
        <v>89</v>
      </c>
      <c r="B95" s="6">
        <v>248</v>
      </c>
      <c r="C95" s="16" t="s">
        <v>295</v>
      </c>
      <c r="D95" s="17">
        <v>2000</v>
      </c>
      <c r="E95" s="10"/>
      <c r="F95" s="10" t="s">
        <v>211</v>
      </c>
      <c r="G95" s="18" t="s">
        <v>741</v>
      </c>
      <c r="H95" s="9" t="str">
        <f t="shared" si="2"/>
        <v>Д17</v>
      </c>
      <c r="I95" s="9">
        <v>74</v>
      </c>
      <c r="J95" s="9"/>
      <c r="Q95" s="2">
        <v>2277</v>
      </c>
    </row>
    <row r="96" spans="1:17" ht="12.75" customHeight="1">
      <c r="A96" s="6">
        <v>90</v>
      </c>
      <c r="B96" s="6">
        <v>409</v>
      </c>
      <c r="C96" s="16" t="s">
        <v>63</v>
      </c>
      <c r="D96" s="17">
        <v>1935</v>
      </c>
      <c r="E96" s="10" t="s">
        <v>14</v>
      </c>
      <c r="F96" s="10"/>
      <c r="G96" s="18" t="s">
        <v>742</v>
      </c>
      <c r="H96" s="9" t="str">
        <f t="shared" si="2"/>
        <v>Ж65</v>
      </c>
      <c r="I96" s="9">
        <v>4</v>
      </c>
      <c r="J96" s="9"/>
      <c r="Q96" s="2">
        <v>2661</v>
      </c>
    </row>
    <row r="97" spans="2:10" ht="12.75" customHeight="1">
      <c r="B97" s="6">
        <v>158</v>
      </c>
      <c r="C97" s="16" t="s">
        <v>228</v>
      </c>
      <c r="D97" s="17">
        <v>2000</v>
      </c>
      <c r="E97" s="10"/>
      <c r="F97" s="10" t="s">
        <v>211</v>
      </c>
      <c r="G97" s="18"/>
      <c r="H97" s="9" t="str">
        <f t="shared" si="2"/>
        <v>Д17</v>
      </c>
      <c r="I97" s="9"/>
      <c r="J97" s="9"/>
    </row>
    <row r="98" spans="2:10" ht="12.75" customHeight="1">
      <c r="B98" s="6">
        <v>160</v>
      </c>
      <c r="C98" s="16" t="s">
        <v>229</v>
      </c>
      <c r="D98" s="17">
        <v>2000</v>
      </c>
      <c r="E98" s="10"/>
      <c r="F98" s="10" t="s">
        <v>211</v>
      </c>
      <c r="G98" s="18"/>
      <c r="H98" s="9" t="str">
        <f t="shared" si="2"/>
        <v>Д17</v>
      </c>
      <c r="I98" s="9"/>
      <c r="J98" s="9"/>
    </row>
    <row r="99" spans="2:10" ht="12.75" customHeight="1">
      <c r="B99" s="6">
        <v>266</v>
      </c>
      <c r="C99" s="16" t="s">
        <v>234</v>
      </c>
      <c r="D99" s="17">
        <v>2003</v>
      </c>
      <c r="E99" s="10" t="s">
        <v>14</v>
      </c>
      <c r="F99" s="10" t="s">
        <v>20</v>
      </c>
      <c r="G99" s="18"/>
      <c r="H99" s="9" t="str">
        <f aca="true" t="shared" si="3" ref="H99:H116">IF(AND(D99&gt;=1900,D99&lt;=1952),"Ж65",IF(AND(D99&gt;=1953,D99&lt;=1957),"Ж60",IF(AND(D99&gt;=2000,D99&lt;=2003),"Д17","")))</f>
        <v>Д17</v>
      </c>
      <c r="I99" s="9"/>
      <c r="J99" s="9"/>
    </row>
    <row r="100" spans="2:10" ht="12.75" customHeight="1">
      <c r="B100" s="6">
        <v>166</v>
      </c>
      <c r="C100" s="16" t="s">
        <v>237</v>
      </c>
      <c r="D100" s="17">
        <v>2000</v>
      </c>
      <c r="E100" s="10"/>
      <c r="F100" s="10" t="s">
        <v>211</v>
      </c>
      <c r="G100" s="18"/>
      <c r="H100" s="9" t="str">
        <f t="shared" si="3"/>
        <v>Д17</v>
      </c>
      <c r="I100" s="9"/>
      <c r="J100" s="9"/>
    </row>
    <row r="101" spans="2:10" ht="12.75" customHeight="1">
      <c r="B101" s="6">
        <v>168</v>
      </c>
      <c r="C101" s="16" t="s">
        <v>238</v>
      </c>
      <c r="D101" s="17">
        <v>2000</v>
      </c>
      <c r="E101" s="10"/>
      <c r="F101" s="10" t="s">
        <v>211</v>
      </c>
      <c r="G101" s="20"/>
      <c r="H101" s="9" t="str">
        <f t="shared" si="3"/>
        <v>Д17</v>
      </c>
      <c r="I101" s="9"/>
      <c r="J101" s="9"/>
    </row>
    <row r="102" spans="2:10" ht="12.75" customHeight="1">
      <c r="B102" s="6">
        <v>174</v>
      </c>
      <c r="C102" s="16" t="s">
        <v>242</v>
      </c>
      <c r="D102" s="17">
        <v>2000</v>
      </c>
      <c r="E102" s="10"/>
      <c r="F102" s="10" t="s">
        <v>211</v>
      </c>
      <c r="G102" s="18"/>
      <c r="H102" s="9" t="str">
        <f t="shared" si="3"/>
        <v>Д17</v>
      </c>
      <c r="I102" s="9"/>
      <c r="J102" s="9"/>
    </row>
    <row r="103" spans="2:10" ht="12.75" customHeight="1">
      <c r="B103" s="6">
        <v>213</v>
      </c>
      <c r="C103" s="16" t="s">
        <v>270</v>
      </c>
      <c r="D103" s="17">
        <v>2000</v>
      </c>
      <c r="E103" s="10"/>
      <c r="F103" s="10" t="s">
        <v>211</v>
      </c>
      <c r="G103" s="18"/>
      <c r="H103" s="9" t="str">
        <f t="shared" si="3"/>
        <v>Д17</v>
      </c>
      <c r="I103" s="9"/>
      <c r="J103" s="9"/>
    </row>
    <row r="104" spans="2:10" ht="12.75" customHeight="1">
      <c r="B104" s="6">
        <v>235</v>
      </c>
      <c r="C104" s="16" t="s">
        <v>285</v>
      </c>
      <c r="D104" s="17">
        <v>1996</v>
      </c>
      <c r="E104" s="10"/>
      <c r="F104" s="10" t="s">
        <v>211</v>
      </c>
      <c r="G104" s="18"/>
      <c r="H104" s="9">
        <f t="shared" si="3"/>
      </c>
      <c r="I104" s="9"/>
      <c r="J104" s="9"/>
    </row>
    <row r="105" spans="2:10" ht="12.75" customHeight="1">
      <c r="B105" s="6">
        <v>243</v>
      </c>
      <c r="C105" s="16" t="s">
        <v>291</v>
      </c>
      <c r="D105" s="17">
        <v>2000</v>
      </c>
      <c r="E105" s="10"/>
      <c r="F105" s="10" t="s">
        <v>211</v>
      </c>
      <c r="G105" s="18"/>
      <c r="H105" s="9" t="str">
        <f t="shared" si="3"/>
        <v>Д17</v>
      </c>
      <c r="I105" s="9"/>
      <c r="J105" s="9"/>
    </row>
    <row r="106" spans="2:10" ht="12.75" customHeight="1">
      <c r="B106" s="6">
        <v>154</v>
      </c>
      <c r="C106" s="16" t="s">
        <v>301</v>
      </c>
      <c r="D106" s="17">
        <v>2001</v>
      </c>
      <c r="E106" s="10" t="s">
        <v>14</v>
      </c>
      <c r="F106" s="10" t="s">
        <v>201</v>
      </c>
      <c r="G106" s="18"/>
      <c r="H106" s="9" t="str">
        <f t="shared" si="3"/>
        <v>Д17</v>
      </c>
      <c r="I106" s="9"/>
      <c r="J106" s="9"/>
    </row>
    <row r="107" spans="2:10" ht="12.75" customHeight="1">
      <c r="B107" s="6">
        <v>269</v>
      </c>
      <c r="C107" s="16" t="s">
        <v>310</v>
      </c>
      <c r="D107" s="17">
        <v>2003</v>
      </c>
      <c r="E107" s="10" t="s">
        <v>14</v>
      </c>
      <c r="F107" s="10" t="s">
        <v>20</v>
      </c>
      <c r="G107" s="18"/>
      <c r="H107" s="9" t="str">
        <f t="shared" si="3"/>
        <v>Д17</v>
      </c>
      <c r="I107" s="9"/>
      <c r="J107" s="9"/>
    </row>
    <row r="108" spans="2:10" ht="12.75" customHeight="1">
      <c r="B108" s="6">
        <v>276</v>
      </c>
      <c r="C108" s="16" t="s">
        <v>114</v>
      </c>
      <c r="D108" s="17">
        <v>2002</v>
      </c>
      <c r="E108" s="10" t="s">
        <v>14</v>
      </c>
      <c r="F108" s="10" t="s">
        <v>20</v>
      </c>
      <c r="G108" s="18"/>
      <c r="H108" s="9" t="str">
        <f t="shared" si="3"/>
        <v>Д17</v>
      </c>
      <c r="I108" s="9"/>
      <c r="J108" s="9"/>
    </row>
    <row r="109" spans="2:10" ht="12.75" customHeight="1">
      <c r="B109" s="6">
        <v>452</v>
      </c>
      <c r="C109" s="16" t="s">
        <v>481</v>
      </c>
      <c r="D109" s="17">
        <v>2003</v>
      </c>
      <c r="E109" s="10" t="s">
        <v>14</v>
      </c>
      <c r="F109" s="10" t="s">
        <v>482</v>
      </c>
      <c r="G109" s="18"/>
      <c r="H109" s="9" t="str">
        <f t="shared" si="3"/>
        <v>Д17</v>
      </c>
      <c r="I109" s="9"/>
      <c r="J109" s="9"/>
    </row>
    <row r="110" spans="2:10" ht="12.75" customHeight="1">
      <c r="B110" s="6">
        <v>283</v>
      </c>
      <c r="C110" s="16" t="s">
        <v>496</v>
      </c>
      <c r="D110" s="17">
        <v>2000</v>
      </c>
      <c r="E110" s="10" t="s">
        <v>14</v>
      </c>
      <c r="F110" s="10" t="s">
        <v>20</v>
      </c>
      <c r="G110" s="18"/>
      <c r="H110" s="9" t="str">
        <f t="shared" si="3"/>
        <v>Д17</v>
      </c>
      <c r="I110" s="9"/>
      <c r="J110" s="9"/>
    </row>
    <row r="111" spans="2:10" ht="12.75" customHeight="1">
      <c r="B111" s="6">
        <v>291</v>
      </c>
      <c r="C111" s="16" t="s">
        <v>498</v>
      </c>
      <c r="D111" s="17">
        <v>2002</v>
      </c>
      <c r="E111" s="10" t="s">
        <v>14</v>
      </c>
      <c r="F111" s="10" t="s">
        <v>20</v>
      </c>
      <c r="G111" s="18"/>
      <c r="H111" s="9" t="str">
        <f t="shared" si="3"/>
        <v>Д17</v>
      </c>
      <c r="I111" s="9"/>
      <c r="J111" s="9"/>
    </row>
    <row r="112" spans="2:10" ht="12.75" customHeight="1">
      <c r="B112" s="6">
        <v>295</v>
      </c>
      <c r="C112" s="16" t="s">
        <v>83</v>
      </c>
      <c r="D112" s="17">
        <v>2000</v>
      </c>
      <c r="E112" s="10" t="s">
        <v>14</v>
      </c>
      <c r="F112" s="10" t="s">
        <v>20</v>
      </c>
      <c r="G112" s="18"/>
      <c r="H112" s="9" t="str">
        <f t="shared" si="3"/>
        <v>Д17</v>
      </c>
      <c r="I112" s="9"/>
      <c r="J112" s="9"/>
    </row>
    <row r="113" spans="2:10" ht="12.75" customHeight="1">
      <c r="B113" s="6">
        <v>296</v>
      </c>
      <c r="C113" s="16" t="s">
        <v>500</v>
      </c>
      <c r="D113" s="17">
        <v>2001</v>
      </c>
      <c r="E113" s="10" t="s">
        <v>14</v>
      </c>
      <c r="F113" s="10" t="s">
        <v>20</v>
      </c>
      <c r="G113" s="18"/>
      <c r="H113" s="9" t="str">
        <f t="shared" si="3"/>
        <v>Д17</v>
      </c>
      <c r="I113" s="9"/>
      <c r="J113" s="9"/>
    </row>
    <row r="114" spans="2:10" ht="12.75" customHeight="1">
      <c r="B114" s="6">
        <v>299</v>
      </c>
      <c r="C114" s="16" t="s">
        <v>83</v>
      </c>
      <c r="D114" s="17">
        <v>2000</v>
      </c>
      <c r="E114" s="10" t="s">
        <v>14</v>
      </c>
      <c r="F114" s="10" t="s">
        <v>20</v>
      </c>
      <c r="G114" s="18"/>
      <c r="H114" s="9" t="str">
        <f t="shared" si="3"/>
        <v>Д17</v>
      </c>
      <c r="I114" s="9"/>
      <c r="J114" s="9"/>
    </row>
    <row r="115" spans="2:10" ht="12.75" customHeight="1">
      <c r="B115" s="6">
        <v>405</v>
      </c>
      <c r="C115" s="16" t="s">
        <v>507</v>
      </c>
      <c r="D115" s="17">
        <v>2002</v>
      </c>
      <c r="E115" s="10" t="s">
        <v>14</v>
      </c>
      <c r="F115" s="10" t="s">
        <v>346</v>
      </c>
      <c r="G115" s="18"/>
      <c r="H115" s="9" t="str">
        <f t="shared" si="3"/>
        <v>Д17</v>
      </c>
      <c r="I115" s="9"/>
      <c r="J115" s="9"/>
    </row>
    <row r="116" spans="2:10" ht="12.75" customHeight="1">
      <c r="B116" s="6">
        <v>407</v>
      </c>
      <c r="C116" s="16" t="s">
        <v>509</v>
      </c>
      <c r="D116" s="17">
        <v>2000</v>
      </c>
      <c r="E116" s="10" t="s">
        <v>14</v>
      </c>
      <c r="F116" s="10" t="s">
        <v>346</v>
      </c>
      <c r="G116" s="18"/>
      <c r="H116" s="9" t="str">
        <f t="shared" si="3"/>
        <v>Д17</v>
      </c>
      <c r="I116" s="9"/>
      <c r="J116" s="9"/>
    </row>
    <row r="117" ht="12.75" customHeight="1">
      <c r="C117" s="7"/>
    </row>
  </sheetData>
  <sheetProtection/>
  <autoFilter ref="A5:J116"/>
  <mergeCells count="12">
    <mergeCell ref="F5:F6"/>
    <mergeCell ref="G5:G6"/>
    <mergeCell ref="H5:H6"/>
    <mergeCell ref="I5:I6"/>
    <mergeCell ref="A1:I1"/>
    <mergeCell ref="A2:I2"/>
    <mergeCell ref="A3:I3"/>
    <mergeCell ref="A5:A6"/>
    <mergeCell ref="B5:B6"/>
    <mergeCell ref="C5:C6"/>
    <mergeCell ref="D5:D6"/>
    <mergeCell ref="E5:E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5"/>
  <sheetViews>
    <sheetView showGridLines="0" zoomScale="115" zoomScaleNormal="115" zoomScalePageLayoutView="0" workbookViewId="0" topLeftCell="A1">
      <selection activeCell="C8" sqref="C8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14.625" style="7" customWidth="1"/>
    <col min="6" max="6" width="18.625" style="13" customWidth="1"/>
    <col min="7" max="7" width="6.375" style="14" customWidth="1"/>
    <col min="8" max="8" width="4.00390625" style="15" customWidth="1"/>
    <col min="9" max="9" width="3.875" style="15" customWidth="1"/>
    <col min="10" max="10" width="9.125" style="15" customWidth="1"/>
    <col min="11" max="16" width="9.125" style="2" customWidth="1"/>
    <col min="17" max="17" width="0" style="2" hidden="1" customWidth="1"/>
    <col min="18" max="16384" width="9.125" style="2" customWidth="1"/>
  </cols>
  <sheetData>
    <row r="1" spans="1:9" ht="73.5" customHeight="1">
      <c r="A1" s="28" t="s">
        <v>72</v>
      </c>
      <c r="B1" s="29"/>
      <c r="C1" s="29"/>
      <c r="D1" s="29"/>
      <c r="E1" s="29"/>
      <c r="F1" s="29"/>
      <c r="G1" s="29"/>
      <c r="H1" s="29"/>
      <c r="I1" s="29"/>
    </row>
    <row r="2" spans="1:9" ht="17.25" customHeight="1">
      <c r="A2" s="30" t="s">
        <v>71</v>
      </c>
      <c r="B2" s="30"/>
      <c r="C2" s="30"/>
      <c r="D2" s="30"/>
      <c r="E2" s="30"/>
      <c r="F2" s="30"/>
      <c r="G2" s="30"/>
      <c r="H2" s="30"/>
      <c r="I2" s="30"/>
    </row>
    <row r="3" spans="1:10" s="3" customFormat="1" ht="18" customHeight="1">
      <c r="A3" s="31" t="s">
        <v>161</v>
      </c>
      <c r="B3" s="31"/>
      <c r="C3" s="31"/>
      <c r="D3" s="31"/>
      <c r="E3" s="31"/>
      <c r="F3" s="31"/>
      <c r="G3" s="31"/>
      <c r="H3" s="31"/>
      <c r="I3" s="31"/>
      <c r="J3" s="19"/>
    </row>
    <row r="4" spans="1:10" s="3" customFormat="1" ht="13.5" customHeight="1">
      <c r="A4" s="4"/>
      <c r="C4" s="1"/>
      <c r="D4" s="1"/>
      <c r="E4" s="1"/>
      <c r="F4" s="1"/>
      <c r="G4" s="1"/>
      <c r="H4" s="1"/>
      <c r="J4" s="19"/>
    </row>
    <row r="5" spans="1:10" s="5" customFormat="1" ht="7.5" customHeight="1">
      <c r="A5" s="40" t="s">
        <v>0</v>
      </c>
      <c r="B5" s="40" t="s">
        <v>1</v>
      </c>
      <c r="C5" s="40" t="s">
        <v>2</v>
      </c>
      <c r="D5" s="42" t="s">
        <v>3</v>
      </c>
      <c r="E5" s="42" t="s">
        <v>4</v>
      </c>
      <c r="F5" s="42" t="s">
        <v>5</v>
      </c>
      <c r="G5" s="38" t="s">
        <v>6</v>
      </c>
      <c r="H5" s="38" t="s">
        <v>7</v>
      </c>
      <c r="I5" s="38" t="s">
        <v>8</v>
      </c>
      <c r="J5" s="38" t="s">
        <v>18</v>
      </c>
    </row>
    <row r="6" spans="1:10" s="5" customFormat="1" ht="7.5" customHeight="1">
      <c r="A6" s="41"/>
      <c r="B6" s="41"/>
      <c r="C6" s="41"/>
      <c r="D6" s="43"/>
      <c r="E6" s="43"/>
      <c r="F6" s="43"/>
      <c r="G6" s="39"/>
      <c r="H6" s="39"/>
      <c r="I6" s="39"/>
      <c r="J6" s="39"/>
    </row>
    <row r="7" spans="1:17" ht="12.75" customHeight="1">
      <c r="A7" s="6">
        <v>1</v>
      </c>
      <c r="B7" s="6">
        <v>14</v>
      </c>
      <c r="C7" s="16" t="s">
        <v>108</v>
      </c>
      <c r="D7" s="17">
        <v>2004</v>
      </c>
      <c r="E7" s="10" t="s">
        <v>14</v>
      </c>
      <c r="F7" s="10" t="s">
        <v>20</v>
      </c>
      <c r="G7" s="20" t="s">
        <v>544</v>
      </c>
      <c r="H7" s="9" t="str">
        <f aca="true" t="shared" si="0" ref="H7:H38">IF(AND(D7&gt;=2004,D7&lt;=2017),"Ю13","")</f>
        <v>Ю13</v>
      </c>
      <c r="I7" s="9">
        <v>1</v>
      </c>
      <c r="J7" s="20"/>
      <c r="Q7" s="2">
        <v>606</v>
      </c>
    </row>
    <row r="8" spans="1:17" ht="12.75" customHeight="1">
      <c r="A8" s="6">
        <v>2</v>
      </c>
      <c r="B8" s="6">
        <v>36</v>
      </c>
      <c r="C8" s="16" t="s">
        <v>392</v>
      </c>
      <c r="D8" s="17">
        <v>2005</v>
      </c>
      <c r="E8" s="10" t="s">
        <v>14</v>
      </c>
      <c r="F8" s="10" t="s">
        <v>20</v>
      </c>
      <c r="G8" s="20" t="s">
        <v>546</v>
      </c>
      <c r="H8" s="9" t="str">
        <f t="shared" si="0"/>
        <v>Ю13</v>
      </c>
      <c r="I8" s="9">
        <v>2</v>
      </c>
      <c r="J8" s="9"/>
      <c r="Q8" s="2">
        <v>617</v>
      </c>
    </row>
    <row r="9" spans="1:17" ht="12.75" customHeight="1">
      <c r="A9" s="6">
        <v>3</v>
      </c>
      <c r="B9" s="6">
        <v>95</v>
      </c>
      <c r="C9" s="16" t="s">
        <v>110</v>
      </c>
      <c r="D9" s="17">
        <v>2004</v>
      </c>
      <c r="E9" s="10" t="s">
        <v>14</v>
      </c>
      <c r="F9" s="10" t="s">
        <v>20</v>
      </c>
      <c r="G9" s="20" t="s">
        <v>547</v>
      </c>
      <c r="H9" s="9" t="str">
        <f t="shared" si="0"/>
        <v>Ю13</v>
      </c>
      <c r="I9" s="9">
        <v>3</v>
      </c>
      <c r="J9" s="20"/>
      <c r="Q9" s="2">
        <v>618</v>
      </c>
    </row>
    <row r="10" spans="1:17" ht="12.75" customHeight="1">
      <c r="A10" s="6">
        <v>4</v>
      </c>
      <c r="B10" s="6">
        <v>23</v>
      </c>
      <c r="C10" s="16" t="s">
        <v>85</v>
      </c>
      <c r="D10" s="17">
        <v>2004</v>
      </c>
      <c r="E10" s="10" t="s">
        <v>14</v>
      </c>
      <c r="F10" s="10" t="s">
        <v>20</v>
      </c>
      <c r="G10" s="20" t="s">
        <v>548</v>
      </c>
      <c r="H10" s="9" t="str">
        <f t="shared" si="0"/>
        <v>Ю13</v>
      </c>
      <c r="I10" s="9">
        <v>4</v>
      </c>
      <c r="J10" s="20"/>
      <c r="Q10" s="2">
        <v>622</v>
      </c>
    </row>
    <row r="11" spans="1:17" ht="12.75" customHeight="1">
      <c r="A11" s="6">
        <v>5</v>
      </c>
      <c r="B11" s="6">
        <v>12</v>
      </c>
      <c r="C11" s="16" t="s">
        <v>221</v>
      </c>
      <c r="D11" s="17">
        <v>2005</v>
      </c>
      <c r="E11" s="10" t="s">
        <v>14</v>
      </c>
      <c r="F11" s="10" t="s">
        <v>20</v>
      </c>
      <c r="G11" s="20" t="s">
        <v>560</v>
      </c>
      <c r="H11" s="9" t="str">
        <f t="shared" si="0"/>
        <v>Ю13</v>
      </c>
      <c r="I11" s="9">
        <v>5</v>
      </c>
      <c r="J11" s="20"/>
      <c r="Q11" s="2">
        <v>640</v>
      </c>
    </row>
    <row r="12" spans="1:17" ht="12.75" customHeight="1">
      <c r="A12" s="6">
        <v>6</v>
      </c>
      <c r="B12" s="6">
        <v>109</v>
      </c>
      <c r="C12" s="16" t="s">
        <v>406</v>
      </c>
      <c r="D12" s="17">
        <v>2004</v>
      </c>
      <c r="E12" s="10" t="s">
        <v>14</v>
      </c>
      <c r="F12" s="10" t="s">
        <v>20</v>
      </c>
      <c r="G12" s="20" t="s">
        <v>561</v>
      </c>
      <c r="H12" s="9" t="str">
        <f t="shared" si="0"/>
        <v>Ю13</v>
      </c>
      <c r="I12" s="9">
        <v>6</v>
      </c>
      <c r="J12" s="20"/>
      <c r="Q12" s="2">
        <v>672</v>
      </c>
    </row>
    <row r="13" spans="1:17" ht="12.75" customHeight="1">
      <c r="A13" s="6">
        <v>7</v>
      </c>
      <c r="B13" s="6">
        <v>27</v>
      </c>
      <c r="C13" s="16" t="s">
        <v>86</v>
      </c>
      <c r="D13" s="17">
        <v>2004</v>
      </c>
      <c r="E13" s="10" t="s">
        <v>14</v>
      </c>
      <c r="F13" s="18" t="s">
        <v>20</v>
      </c>
      <c r="G13" s="20" t="s">
        <v>552</v>
      </c>
      <c r="H13" s="9" t="str">
        <f t="shared" si="0"/>
        <v>Ю13</v>
      </c>
      <c r="I13" s="9">
        <v>7</v>
      </c>
      <c r="J13" s="20"/>
      <c r="Q13" s="2">
        <v>676</v>
      </c>
    </row>
    <row r="14" spans="1:17" ht="12.75" customHeight="1">
      <c r="A14" s="6">
        <v>8</v>
      </c>
      <c r="B14" s="6">
        <v>77</v>
      </c>
      <c r="C14" s="16" t="s">
        <v>427</v>
      </c>
      <c r="D14" s="17">
        <v>2005</v>
      </c>
      <c r="E14" s="10" t="s">
        <v>14</v>
      </c>
      <c r="F14" s="10" t="s">
        <v>20</v>
      </c>
      <c r="G14" s="20" t="s">
        <v>553</v>
      </c>
      <c r="H14" s="9" t="str">
        <f t="shared" si="0"/>
        <v>Ю13</v>
      </c>
      <c r="I14" s="9">
        <v>8</v>
      </c>
      <c r="J14" s="20"/>
      <c r="Q14" s="2">
        <v>677</v>
      </c>
    </row>
    <row r="15" spans="1:17" ht="12.75" customHeight="1">
      <c r="A15" s="6">
        <v>9</v>
      </c>
      <c r="B15" s="6">
        <v>13</v>
      </c>
      <c r="C15" s="16" t="s">
        <v>222</v>
      </c>
      <c r="D15" s="17">
        <v>2005</v>
      </c>
      <c r="E15" s="10" t="s">
        <v>14</v>
      </c>
      <c r="F15" s="10" t="s">
        <v>20</v>
      </c>
      <c r="G15" s="20" t="s">
        <v>130</v>
      </c>
      <c r="H15" s="9" t="str">
        <f t="shared" si="0"/>
        <v>Ю13</v>
      </c>
      <c r="I15" s="9">
        <v>9</v>
      </c>
      <c r="J15" s="9"/>
      <c r="Q15" s="2">
        <v>678</v>
      </c>
    </row>
    <row r="16" spans="1:17" ht="12.75" customHeight="1">
      <c r="A16" s="6">
        <v>10</v>
      </c>
      <c r="B16" s="6">
        <v>11</v>
      </c>
      <c r="C16" s="16" t="s">
        <v>220</v>
      </c>
      <c r="D16" s="17">
        <v>2004</v>
      </c>
      <c r="E16" s="10" t="s">
        <v>14</v>
      </c>
      <c r="F16" s="10" t="s">
        <v>20</v>
      </c>
      <c r="G16" s="20" t="s">
        <v>555</v>
      </c>
      <c r="H16" s="9" t="str">
        <f t="shared" si="0"/>
        <v>Ю13</v>
      </c>
      <c r="I16" s="9">
        <v>10</v>
      </c>
      <c r="J16" s="9"/>
      <c r="Q16" s="2">
        <v>681</v>
      </c>
    </row>
    <row r="17" spans="1:17" ht="12.75" customHeight="1">
      <c r="A17" s="6">
        <v>11</v>
      </c>
      <c r="B17" s="6">
        <v>111</v>
      </c>
      <c r="C17" s="16" t="s">
        <v>440</v>
      </c>
      <c r="D17" s="17">
        <v>2005</v>
      </c>
      <c r="E17" s="10" t="s">
        <v>14</v>
      </c>
      <c r="F17" s="10" t="s">
        <v>436</v>
      </c>
      <c r="G17" s="20" t="s">
        <v>556</v>
      </c>
      <c r="H17" s="9" t="str">
        <f t="shared" si="0"/>
        <v>Ю13</v>
      </c>
      <c r="I17" s="9">
        <v>11</v>
      </c>
      <c r="J17" s="20"/>
      <c r="Q17" s="2">
        <v>682</v>
      </c>
    </row>
    <row r="18" spans="1:17" ht="12.75" customHeight="1">
      <c r="A18" s="6">
        <v>12</v>
      </c>
      <c r="B18" s="6">
        <v>26</v>
      </c>
      <c r="C18" s="16" t="s">
        <v>384</v>
      </c>
      <c r="D18" s="17">
        <v>2006</v>
      </c>
      <c r="E18" s="10" t="s">
        <v>14</v>
      </c>
      <c r="F18" s="10" t="s">
        <v>20</v>
      </c>
      <c r="G18" s="20" t="s">
        <v>556</v>
      </c>
      <c r="H18" s="9" t="str">
        <f t="shared" si="0"/>
        <v>Ю13</v>
      </c>
      <c r="I18" s="9">
        <v>12</v>
      </c>
      <c r="J18" s="20"/>
      <c r="Q18" s="2">
        <v>682</v>
      </c>
    </row>
    <row r="19" spans="1:17" ht="12.75" customHeight="1">
      <c r="A19" s="6">
        <v>13</v>
      </c>
      <c r="B19" s="6">
        <v>72</v>
      </c>
      <c r="C19" s="16" t="s">
        <v>424</v>
      </c>
      <c r="D19" s="17">
        <v>2004</v>
      </c>
      <c r="E19" s="10" t="s">
        <v>14</v>
      </c>
      <c r="F19" s="10" t="s">
        <v>20</v>
      </c>
      <c r="G19" s="20" t="s">
        <v>557</v>
      </c>
      <c r="H19" s="9" t="str">
        <f t="shared" si="0"/>
        <v>Ю13</v>
      </c>
      <c r="I19" s="9">
        <v>13</v>
      </c>
      <c r="J19" s="20"/>
      <c r="Q19" s="2">
        <v>684</v>
      </c>
    </row>
    <row r="20" spans="1:17" ht="12.75" customHeight="1">
      <c r="A20" s="6">
        <v>14</v>
      </c>
      <c r="B20" s="6">
        <v>31</v>
      </c>
      <c r="C20" s="16" t="s">
        <v>387</v>
      </c>
      <c r="D20" s="17">
        <v>2004</v>
      </c>
      <c r="E20" s="10" t="s">
        <v>14</v>
      </c>
      <c r="F20" s="10" t="s">
        <v>20</v>
      </c>
      <c r="G20" s="20" t="s">
        <v>558</v>
      </c>
      <c r="H20" s="9" t="str">
        <f t="shared" si="0"/>
        <v>Ю13</v>
      </c>
      <c r="I20" s="9">
        <v>14</v>
      </c>
      <c r="J20" s="20"/>
      <c r="Q20" s="2">
        <v>686</v>
      </c>
    </row>
    <row r="21" spans="1:17" ht="12.75" customHeight="1">
      <c r="A21" s="6">
        <v>15</v>
      </c>
      <c r="B21" s="6">
        <v>85</v>
      </c>
      <c r="C21" s="16" t="s">
        <v>432</v>
      </c>
      <c r="D21" s="17">
        <v>2004</v>
      </c>
      <c r="E21" s="10" t="s">
        <v>14</v>
      </c>
      <c r="F21" s="10" t="s">
        <v>20</v>
      </c>
      <c r="G21" s="20" t="s">
        <v>559</v>
      </c>
      <c r="H21" s="9" t="str">
        <f t="shared" si="0"/>
        <v>Ю13</v>
      </c>
      <c r="I21" s="9">
        <v>15</v>
      </c>
      <c r="J21" s="20"/>
      <c r="Q21" s="2">
        <v>690</v>
      </c>
    </row>
    <row r="22" spans="1:17" ht="12.75" customHeight="1">
      <c r="A22" s="6">
        <v>16</v>
      </c>
      <c r="B22" s="6">
        <v>90</v>
      </c>
      <c r="C22" s="16" t="s">
        <v>61</v>
      </c>
      <c r="D22" s="17">
        <v>2007</v>
      </c>
      <c r="E22" s="10" t="s">
        <v>14</v>
      </c>
      <c r="F22" s="10"/>
      <c r="G22" s="20" t="s">
        <v>562</v>
      </c>
      <c r="H22" s="9" t="str">
        <f t="shared" si="0"/>
        <v>Ю13</v>
      </c>
      <c r="I22" s="9">
        <v>16</v>
      </c>
      <c r="J22" s="20"/>
      <c r="Q22" s="2">
        <v>691</v>
      </c>
    </row>
    <row r="23" spans="1:17" ht="12.75" customHeight="1">
      <c r="A23" s="6">
        <v>17</v>
      </c>
      <c r="B23" s="6">
        <v>110</v>
      </c>
      <c r="C23" s="16" t="s">
        <v>441</v>
      </c>
      <c r="D23" s="17">
        <v>2005</v>
      </c>
      <c r="E23" s="10" t="s">
        <v>14</v>
      </c>
      <c r="F23" s="10" t="s">
        <v>436</v>
      </c>
      <c r="G23" s="20" t="s">
        <v>563</v>
      </c>
      <c r="H23" s="9" t="str">
        <f t="shared" si="0"/>
        <v>Ю13</v>
      </c>
      <c r="I23" s="9">
        <v>17</v>
      </c>
      <c r="J23" s="20"/>
      <c r="Q23" s="2">
        <v>695</v>
      </c>
    </row>
    <row r="24" spans="1:17" ht="12.75" customHeight="1">
      <c r="A24" s="6">
        <v>18</v>
      </c>
      <c r="B24" s="6">
        <v>24</v>
      </c>
      <c r="C24" s="16" t="s">
        <v>382</v>
      </c>
      <c r="D24" s="17">
        <v>2004</v>
      </c>
      <c r="E24" s="10" t="s">
        <v>14</v>
      </c>
      <c r="F24" s="10" t="s">
        <v>20</v>
      </c>
      <c r="G24" s="20" t="s">
        <v>564</v>
      </c>
      <c r="H24" s="9" t="str">
        <f t="shared" si="0"/>
        <v>Ю13</v>
      </c>
      <c r="I24" s="9">
        <v>18</v>
      </c>
      <c r="J24" s="20"/>
      <c r="Q24" s="2">
        <v>700</v>
      </c>
    </row>
    <row r="25" spans="1:17" ht="12.75" customHeight="1">
      <c r="A25" s="6">
        <v>19</v>
      </c>
      <c r="B25" s="6">
        <v>8</v>
      </c>
      <c r="C25" s="16" t="s">
        <v>415</v>
      </c>
      <c r="D25" s="17">
        <v>2005</v>
      </c>
      <c r="E25" s="10" t="s">
        <v>14</v>
      </c>
      <c r="F25" s="10" t="s">
        <v>412</v>
      </c>
      <c r="G25" s="20" t="s">
        <v>581</v>
      </c>
      <c r="H25" s="9" t="str">
        <f t="shared" si="0"/>
        <v>Ю13</v>
      </c>
      <c r="I25" s="9">
        <v>19</v>
      </c>
      <c r="J25" s="20"/>
      <c r="Q25" s="2">
        <v>704</v>
      </c>
    </row>
    <row r="26" spans="1:17" ht="12.75" customHeight="1">
      <c r="A26" s="6">
        <v>20</v>
      </c>
      <c r="B26" s="6">
        <v>22</v>
      </c>
      <c r="C26" s="16" t="s">
        <v>381</v>
      </c>
      <c r="D26" s="17">
        <v>2004</v>
      </c>
      <c r="E26" s="10" t="s">
        <v>14</v>
      </c>
      <c r="F26" s="10" t="s">
        <v>20</v>
      </c>
      <c r="G26" s="20" t="s">
        <v>565</v>
      </c>
      <c r="H26" s="9" t="str">
        <f t="shared" si="0"/>
        <v>Ю13</v>
      </c>
      <c r="I26" s="9">
        <v>20</v>
      </c>
      <c r="J26" s="9"/>
      <c r="Q26" s="2">
        <v>706</v>
      </c>
    </row>
    <row r="27" spans="1:17" ht="12.75" customHeight="1">
      <c r="A27" s="6">
        <v>21</v>
      </c>
      <c r="B27" s="6">
        <v>104</v>
      </c>
      <c r="C27" s="16" t="s">
        <v>437</v>
      </c>
      <c r="D27" s="17">
        <v>2004</v>
      </c>
      <c r="E27" s="10" t="s">
        <v>14</v>
      </c>
      <c r="F27" s="10" t="s">
        <v>20</v>
      </c>
      <c r="G27" s="20" t="s">
        <v>131</v>
      </c>
      <c r="H27" s="9" t="str">
        <f t="shared" si="0"/>
        <v>Ю13</v>
      </c>
      <c r="I27" s="9">
        <v>21</v>
      </c>
      <c r="J27" s="20"/>
      <c r="Q27" s="2">
        <v>707</v>
      </c>
    </row>
    <row r="28" spans="1:17" ht="12.75" customHeight="1">
      <c r="A28" s="6">
        <v>22</v>
      </c>
      <c r="B28" s="6">
        <v>5</v>
      </c>
      <c r="C28" s="16" t="s">
        <v>206</v>
      </c>
      <c r="D28" s="17">
        <v>2004</v>
      </c>
      <c r="E28" s="10" t="s">
        <v>14</v>
      </c>
      <c r="F28" s="10" t="s">
        <v>201</v>
      </c>
      <c r="G28" s="20" t="s">
        <v>566</v>
      </c>
      <c r="H28" s="9" t="str">
        <f t="shared" si="0"/>
        <v>Ю13</v>
      </c>
      <c r="I28" s="9">
        <v>22</v>
      </c>
      <c r="J28" s="9"/>
      <c r="Q28" s="2">
        <v>709</v>
      </c>
    </row>
    <row r="29" spans="1:17" ht="12.75" customHeight="1">
      <c r="A29" s="6">
        <v>23</v>
      </c>
      <c r="B29" s="6">
        <v>105</v>
      </c>
      <c r="C29" s="16" t="s">
        <v>438</v>
      </c>
      <c r="D29" s="17">
        <v>2005</v>
      </c>
      <c r="E29" s="10" t="s">
        <v>14</v>
      </c>
      <c r="F29" s="10" t="s">
        <v>20</v>
      </c>
      <c r="G29" s="20" t="s">
        <v>570</v>
      </c>
      <c r="H29" s="9" t="str">
        <f t="shared" si="0"/>
        <v>Ю13</v>
      </c>
      <c r="I29" s="9">
        <v>23</v>
      </c>
      <c r="J29" s="20"/>
      <c r="Q29" s="2">
        <v>726</v>
      </c>
    </row>
    <row r="30" spans="1:17" ht="12.75" customHeight="1">
      <c r="A30" s="6">
        <v>24</v>
      </c>
      <c r="B30" s="6">
        <v>32</v>
      </c>
      <c r="C30" s="16" t="s">
        <v>388</v>
      </c>
      <c r="D30" s="17">
        <v>2004</v>
      </c>
      <c r="E30" s="10" t="s">
        <v>14</v>
      </c>
      <c r="F30" s="10" t="s">
        <v>20</v>
      </c>
      <c r="G30" s="20" t="s">
        <v>570</v>
      </c>
      <c r="H30" s="9" t="str">
        <f t="shared" si="0"/>
        <v>Ю13</v>
      </c>
      <c r="I30" s="9">
        <v>24</v>
      </c>
      <c r="J30" s="20"/>
      <c r="Q30" s="2">
        <v>726</v>
      </c>
    </row>
    <row r="31" spans="1:17" ht="12.75" customHeight="1">
      <c r="A31" s="6">
        <v>25</v>
      </c>
      <c r="B31" s="6">
        <v>2</v>
      </c>
      <c r="C31" s="16" t="s">
        <v>172</v>
      </c>
      <c r="D31" s="17">
        <v>2006</v>
      </c>
      <c r="E31" s="10" t="s">
        <v>14</v>
      </c>
      <c r="F31" s="10" t="s">
        <v>20</v>
      </c>
      <c r="G31" s="20" t="s">
        <v>571</v>
      </c>
      <c r="H31" s="9" t="str">
        <f t="shared" si="0"/>
        <v>Ю13</v>
      </c>
      <c r="I31" s="9">
        <v>25</v>
      </c>
      <c r="J31" s="9"/>
      <c r="Q31" s="2">
        <v>728</v>
      </c>
    </row>
    <row r="32" spans="1:17" ht="12.75" customHeight="1">
      <c r="A32" s="6">
        <v>26</v>
      </c>
      <c r="B32" s="6">
        <v>82</v>
      </c>
      <c r="C32" s="16" t="s">
        <v>431</v>
      </c>
      <c r="D32" s="17">
        <v>2006</v>
      </c>
      <c r="E32" s="10" t="s">
        <v>14</v>
      </c>
      <c r="F32" s="10" t="s">
        <v>20</v>
      </c>
      <c r="G32" s="20" t="s">
        <v>133</v>
      </c>
      <c r="H32" s="9" t="str">
        <f t="shared" si="0"/>
        <v>Ю13</v>
      </c>
      <c r="I32" s="9">
        <v>26</v>
      </c>
      <c r="J32" s="20"/>
      <c r="Q32" s="2">
        <v>734</v>
      </c>
    </row>
    <row r="33" spans="1:17" ht="12.75" customHeight="1">
      <c r="A33" s="6">
        <v>27</v>
      </c>
      <c r="B33" s="6">
        <v>106</v>
      </c>
      <c r="C33" s="16" t="s">
        <v>439</v>
      </c>
      <c r="D33" s="17">
        <v>2005</v>
      </c>
      <c r="E33" s="10" t="s">
        <v>14</v>
      </c>
      <c r="F33" s="10" t="s">
        <v>20</v>
      </c>
      <c r="G33" s="20" t="s">
        <v>572</v>
      </c>
      <c r="H33" s="9" t="str">
        <f t="shared" si="0"/>
        <v>Ю13</v>
      </c>
      <c r="I33" s="9">
        <v>27</v>
      </c>
      <c r="J33" s="20"/>
      <c r="Q33" s="2">
        <v>735</v>
      </c>
    </row>
    <row r="34" spans="1:17" ht="12.75" customHeight="1">
      <c r="A34" s="6">
        <v>28</v>
      </c>
      <c r="B34" s="6">
        <v>21</v>
      </c>
      <c r="C34" s="16" t="s">
        <v>380</v>
      </c>
      <c r="D34" s="17">
        <v>2004</v>
      </c>
      <c r="E34" s="10" t="s">
        <v>14</v>
      </c>
      <c r="F34" s="10" t="s">
        <v>20</v>
      </c>
      <c r="G34" s="20" t="s">
        <v>573</v>
      </c>
      <c r="H34" s="9" t="str">
        <f t="shared" si="0"/>
        <v>Ю13</v>
      </c>
      <c r="I34" s="9">
        <v>28</v>
      </c>
      <c r="J34" s="20"/>
      <c r="Q34" s="2">
        <v>743</v>
      </c>
    </row>
    <row r="35" spans="1:17" ht="12.75" customHeight="1">
      <c r="A35" s="6">
        <v>29</v>
      </c>
      <c r="B35" s="6">
        <v>68</v>
      </c>
      <c r="C35" s="16" t="s">
        <v>422</v>
      </c>
      <c r="D35" s="17">
        <v>2005</v>
      </c>
      <c r="E35" s="10" t="s">
        <v>14</v>
      </c>
      <c r="F35" s="10" t="s">
        <v>20</v>
      </c>
      <c r="G35" s="20" t="s">
        <v>574</v>
      </c>
      <c r="H35" s="9" t="str">
        <f t="shared" si="0"/>
        <v>Ю13</v>
      </c>
      <c r="I35" s="9">
        <v>29</v>
      </c>
      <c r="J35" s="20"/>
      <c r="Q35" s="2">
        <v>746</v>
      </c>
    </row>
    <row r="36" spans="1:17" ht="12.75" customHeight="1">
      <c r="A36" s="6">
        <v>30</v>
      </c>
      <c r="B36" s="6">
        <v>6</v>
      </c>
      <c r="C36" s="16" t="s">
        <v>207</v>
      </c>
      <c r="D36" s="17">
        <v>2004</v>
      </c>
      <c r="E36" s="10" t="s">
        <v>14</v>
      </c>
      <c r="F36" s="10" t="s">
        <v>201</v>
      </c>
      <c r="G36" s="20" t="s">
        <v>576</v>
      </c>
      <c r="H36" s="9" t="str">
        <f t="shared" si="0"/>
        <v>Ю13</v>
      </c>
      <c r="I36" s="9">
        <v>30</v>
      </c>
      <c r="J36" s="20"/>
      <c r="Q36" s="2">
        <v>750</v>
      </c>
    </row>
    <row r="37" spans="1:17" ht="12.75" customHeight="1">
      <c r="A37" s="6">
        <v>31</v>
      </c>
      <c r="B37" s="6">
        <v>59</v>
      </c>
      <c r="C37" s="16" t="s">
        <v>76</v>
      </c>
      <c r="D37" s="17">
        <v>2005</v>
      </c>
      <c r="E37" s="10" t="s">
        <v>14</v>
      </c>
      <c r="F37" s="10" t="s">
        <v>426</v>
      </c>
      <c r="G37" s="20" t="s">
        <v>576</v>
      </c>
      <c r="H37" s="9" t="str">
        <f t="shared" si="0"/>
        <v>Ю13</v>
      </c>
      <c r="I37" s="9">
        <v>31</v>
      </c>
      <c r="J37" s="20"/>
      <c r="Q37" s="2">
        <v>750</v>
      </c>
    </row>
    <row r="38" spans="1:17" ht="12.75" customHeight="1">
      <c r="A38" s="6">
        <v>32</v>
      </c>
      <c r="B38" s="6">
        <v>130</v>
      </c>
      <c r="C38" s="16" t="s">
        <v>414</v>
      </c>
      <c r="D38" s="17">
        <v>2005</v>
      </c>
      <c r="E38" s="10" t="s">
        <v>14</v>
      </c>
      <c r="F38" s="10" t="s">
        <v>412</v>
      </c>
      <c r="G38" s="20" t="s">
        <v>134</v>
      </c>
      <c r="H38" s="9" t="str">
        <f t="shared" si="0"/>
        <v>Ю13</v>
      </c>
      <c r="I38" s="9">
        <v>32</v>
      </c>
      <c r="J38" s="20"/>
      <c r="Q38" s="2">
        <v>754</v>
      </c>
    </row>
    <row r="39" spans="1:17" ht="12.75" customHeight="1">
      <c r="A39" s="6">
        <v>33</v>
      </c>
      <c r="B39" s="6">
        <v>60</v>
      </c>
      <c r="C39" s="16" t="s">
        <v>77</v>
      </c>
      <c r="D39" s="17">
        <v>2004</v>
      </c>
      <c r="E39" s="10" t="s">
        <v>14</v>
      </c>
      <c r="F39" s="10" t="s">
        <v>420</v>
      </c>
      <c r="G39" s="20" t="s">
        <v>584</v>
      </c>
      <c r="H39" s="9" t="str">
        <f aca="true" t="shared" si="1" ref="H39:H70">IF(AND(D39&gt;=2004,D39&lt;=2017),"Ю13","")</f>
        <v>Ю13</v>
      </c>
      <c r="I39" s="9">
        <v>33</v>
      </c>
      <c r="J39" s="20"/>
      <c r="Q39" s="2">
        <v>787</v>
      </c>
    </row>
    <row r="40" spans="1:17" ht="12.75" customHeight="1">
      <c r="A40" s="6">
        <v>34</v>
      </c>
      <c r="B40" s="6">
        <v>51</v>
      </c>
      <c r="C40" s="16" t="s">
        <v>405</v>
      </c>
      <c r="D40" s="17">
        <v>2005</v>
      </c>
      <c r="E40" s="10" t="s">
        <v>14</v>
      </c>
      <c r="F40" s="10" t="s">
        <v>20</v>
      </c>
      <c r="G40" s="20" t="s">
        <v>587</v>
      </c>
      <c r="H40" s="9" t="str">
        <f t="shared" si="1"/>
        <v>Ю13</v>
      </c>
      <c r="I40" s="9">
        <v>34</v>
      </c>
      <c r="J40" s="20"/>
      <c r="Q40" s="2">
        <v>805</v>
      </c>
    </row>
    <row r="41" spans="1:17" ht="12.75" customHeight="1">
      <c r="A41" s="6">
        <v>35</v>
      </c>
      <c r="B41" s="6">
        <v>29</v>
      </c>
      <c r="C41" s="16" t="s">
        <v>151</v>
      </c>
      <c r="D41" s="17">
        <v>2004</v>
      </c>
      <c r="E41" s="10" t="s">
        <v>14</v>
      </c>
      <c r="F41" s="10" t="s">
        <v>20</v>
      </c>
      <c r="G41" s="20" t="s">
        <v>137</v>
      </c>
      <c r="H41" s="9" t="str">
        <f t="shared" si="1"/>
        <v>Ю13</v>
      </c>
      <c r="I41" s="9">
        <v>35</v>
      </c>
      <c r="J41" s="9"/>
      <c r="Q41" s="2">
        <v>838</v>
      </c>
    </row>
    <row r="42" spans="1:17" ht="12.75" customHeight="1">
      <c r="A42" s="6">
        <v>36</v>
      </c>
      <c r="B42" s="6">
        <v>117</v>
      </c>
      <c r="C42" s="16" t="s">
        <v>445</v>
      </c>
      <c r="D42" s="17">
        <v>2004</v>
      </c>
      <c r="E42" s="10" t="s">
        <v>14</v>
      </c>
      <c r="F42" s="10"/>
      <c r="G42" s="20" t="s">
        <v>590</v>
      </c>
      <c r="H42" s="9" t="str">
        <f t="shared" si="1"/>
        <v>Ю13</v>
      </c>
      <c r="I42" s="9">
        <v>36</v>
      </c>
      <c r="J42" s="20"/>
      <c r="Q42" s="2">
        <v>839</v>
      </c>
    </row>
    <row r="43" spans="1:17" ht="12.75" customHeight="1">
      <c r="A43" s="6">
        <v>37</v>
      </c>
      <c r="B43" s="6">
        <v>400</v>
      </c>
      <c r="C43" s="16" t="s">
        <v>537</v>
      </c>
      <c r="D43" s="17">
        <v>2001</v>
      </c>
      <c r="E43" s="10" t="s">
        <v>14</v>
      </c>
      <c r="F43" s="10" t="s">
        <v>20</v>
      </c>
      <c r="G43" s="20" t="s">
        <v>591</v>
      </c>
      <c r="H43" s="9">
        <f t="shared" si="1"/>
      </c>
      <c r="I43" s="9"/>
      <c r="J43" s="20"/>
      <c r="Q43" s="2">
        <v>842</v>
      </c>
    </row>
    <row r="44" spans="1:17" ht="12.75" customHeight="1">
      <c r="A44" s="6">
        <v>38</v>
      </c>
      <c r="B44" s="6">
        <v>30</v>
      </c>
      <c r="C44" s="16" t="s">
        <v>386</v>
      </c>
      <c r="D44" s="17">
        <v>2006</v>
      </c>
      <c r="E44" s="10" t="s">
        <v>14</v>
      </c>
      <c r="F44" s="10" t="s">
        <v>20</v>
      </c>
      <c r="G44" s="20" t="s">
        <v>594</v>
      </c>
      <c r="H44" s="9" t="str">
        <f t="shared" si="1"/>
        <v>Ю13</v>
      </c>
      <c r="I44" s="9">
        <v>37</v>
      </c>
      <c r="J44" s="9"/>
      <c r="Q44" s="2">
        <v>855</v>
      </c>
    </row>
    <row r="45" spans="1:17" ht="12.75" customHeight="1">
      <c r="A45" s="6">
        <v>39</v>
      </c>
      <c r="B45" s="6">
        <v>25</v>
      </c>
      <c r="C45" s="16" t="s">
        <v>383</v>
      </c>
      <c r="D45" s="17">
        <v>2005</v>
      </c>
      <c r="E45" s="10" t="s">
        <v>14</v>
      </c>
      <c r="F45" s="10" t="s">
        <v>20</v>
      </c>
      <c r="G45" s="20" t="s">
        <v>158</v>
      </c>
      <c r="H45" s="9" t="str">
        <f t="shared" si="1"/>
        <v>Ю13</v>
      </c>
      <c r="I45" s="9">
        <v>38</v>
      </c>
      <c r="J45" s="9"/>
      <c r="Q45" s="2">
        <v>856</v>
      </c>
    </row>
    <row r="46" spans="1:17" ht="12.75" customHeight="1">
      <c r="A46" s="6">
        <v>40</v>
      </c>
      <c r="B46" s="6">
        <v>38</v>
      </c>
      <c r="C46" s="16" t="s">
        <v>393</v>
      </c>
      <c r="D46" s="17">
        <v>2008</v>
      </c>
      <c r="E46" s="10" t="s">
        <v>14</v>
      </c>
      <c r="F46" s="10" t="s">
        <v>20</v>
      </c>
      <c r="G46" s="20" t="s">
        <v>158</v>
      </c>
      <c r="H46" s="9" t="str">
        <f t="shared" si="1"/>
        <v>Ю13</v>
      </c>
      <c r="I46" s="9">
        <v>39</v>
      </c>
      <c r="J46" s="20"/>
      <c r="Q46" s="2">
        <v>856</v>
      </c>
    </row>
    <row r="47" spans="1:17" ht="12.75" customHeight="1">
      <c r="A47" s="6">
        <v>41</v>
      </c>
      <c r="B47" s="6">
        <v>114</v>
      </c>
      <c r="C47" s="16" t="s">
        <v>442</v>
      </c>
      <c r="D47" s="17">
        <v>2005</v>
      </c>
      <c r="E47" s="10" t="s">
        <v>14</v>
      </c>
      <c r="F47" s="10" t="s">
        <v>436</v>
      </c>
      <c r="G47" s="20" t="s">
        <v>158</v>
      </c>
      <c r="H47" s="9" t="str">
        <f t="shared" si="1"/>
        <v>Ю13</v>
      </c>
      <c r="I47" s="9">
        <v>40</v>
      </c>
      <c r="J47" s="20"/>
      <c r="Q47" s="2">
        <v>856</v>
      </c>
    </row>
    <row r="48" spans="1:17" ht="12.75" customHeight="1">
      <c r="A48" s="6">
        <v>42</v>
      </c>
      <c r="B48" s="6">
        <v>116</v>
      </c>
      <c r="C48" s="16" t="s">
        <v>444</v>
      </c>
      <c r="D48" s="17">
        <v>2004</v>
      </c>
      <c r="E48" s="10" t="s">
        <v>14</v>
      </c>
      <c r="F48" s="10" t="s">
        <v>436</v>
      </c>
      <c r="G48" s="20" t="s">
        <v>158</v>
      </c>
      <c r="H48" s="9" t="str">
        <f t="shared" si="1"/>
        <v>Ю13</v>
      </c>
      <c r="I48" s="9">
        <v>41</v>
      </c>
      <c r="J48" s="20"/>
      <c r="Q48" s="2">
        <v>856</v>
      </c>
    </row>
    <row r="49" spans="1:17" ht="12.75" customHeight="1">
      <c r="A49" s="6">
        <v>43</v>
      </c>
      <c r="B49" s="6">
        <v>69</v>
      </c>
      <c r="C49" s="16" t="s">
        <v>423</v>
      </c>
      <c r="D49" s="17">
        <v>2005</v>
      </c>
      <c r="E49" s="10" t="s">
        <v>14</v>
      </c>
      <c r="F49" s="10" t="s">
        <v>20</v>
      </c>
      <c r="G49" s="20" t="s">
        <v>595</v>
      </c>
      <c r="H49" s="9" t="str">
        <f t="shared" si="1"/>
        <v>Ю13</v>
      </c>
      <c r="I49" s="9">
        <v>42</v>
      </c>
      <c r="J49" s="20"/>
      <c r="Q49" s="2">
        <v>867</v>
      </c>
    </row>
    <row r="50" spans="1:17" ht="12.75" customHeight="1">
      <c r="A50" s="6">
        <v>44</v>
      </c>
      <c r="B50" s="6">
        <v>35</v>
      </c>
      <c r="C50" s="16" t="s">
        <v>391</v>
      </c>
      <c r="D50" s="17">
        <v>2008</v>
      </c>
      <c r="E50" s="10" t="s">
        <v>14</v>
      </c>
      <c r="F50" s="10" t="s">
        <v>20</v>
      </c>
      <c r="G50" s="20" t="s">
        <v>596</v>
      </c>
      <c r="H50" s="9" t="str">
        <f t="shared" si="1"/>
        <v>Ю13</v>
      </c>
      <c r="I50" s="9">
        <v>43</v>
      </c>
      <c r="J50" s="9"/>
      <c r="Q50" s="2">
        <v>871</v>
      </c>
    </row>
    <row r="51" spans="1:17" ht="12.75" customHeight="1">
      <c r="A51" s="6">
        <v>45</v>
      </c>
      <c r="B51" s="6">
        <v>16</v>
      </c>
      <c r="C51" s="16" t="s">
        <v>311</v>
      </c>
      <c r="D51" s="17">
        <v>2004</v>
      </c>
      <c r="E51" s="10" t="s">
        <v>14</v>
      </c>
      <c r="F51" s="10" t="s">
        <v>312</v>
      </c>
      <c r="G51" s="20" t="s">
        <v>596</v>
      </c>
      <c r="H51" s="9" t="str">
        <f t="shared" si="1"/>
        <v>Ю13</v>
      </c>
      <c r="I51" s="9">
        <v>44</v>
      </c>
      <c r="J51" s="20"/>
      <c r="Q51" s="2">
        <v>871</v>
      </c>
    </row>
    <row r="52" spans="1:17" ht="12.75" customHeight="1">
      <c r="A52" s="6">
        <v>46</v>
      </c>
      <c r="B52" s="6">
        <v>115</v>
      </c>
      <c r="C52" s="16" t="s">
        <v>443</v>
      </c>
      <c r="D52" s="17">
        <v>2004</v>
      </c>
      <c r="E52" s="10" t="s">
        <v>14</v>
      </c>
      <c r="F52" s="10" t="s">
        <v>436</v>
      </c>
      <c r="G52" s="20" t="s">
        <v>139</v>
      </c>
      <c r="H52" s="9" t="str">
        <f t="shared" si="1"/>
        <v>Ю13</v>
      </c>
      <c r="I52" s="9">
        <v>45</v>
      </c>
      <c r="J52" s="20"/>
      <c r="Q52" s="2">
        <v>874</v>
      </c>
    </row>
    <row r="53" spans="1:17" ht="12.75" customHeight="1">
      <c r="A53" s="6">
        <v>47</v>
      </c>
      <c r="B53" s="6">
        <v>41</v>
      </c>
      <c r="C53" s="16" t="s">
        <v>395</v>
      </c>
      <c r="D53" s="17">
        <v>2005</v>
      </c>
      <c r="E53" s="10" t="s">
        <v>14</v>
      </c>
      <c r="F53" s="10" t="s">
        <v>20</v>
      </c>
      <c r="G53" s="20" t="s">
        <v>598</v>
      </c>
      <c r="H53" s="9" t="str">
        <f t="shared" si="1"/>
        <v>Ю13</v>
      </c>
      <c r="I53" s="9">
        <v>46</v>
      </c>
      <c r="J53" s="9"/>
      <c r="Q53" s="2">
        <v>878</v>
      </c>
    </row>
    <row r="54" spans="1:17" ht="12.75" customHeight="1">
      <c r="A54" s="6">
        <v>48</v>
      </c>
      <c r="B54" s="6">
        <v>67</v>
      </c>
      <c r="C54" s="16" t="s">
        <v>421</v>
      </c>
      <c r="D54" s="17">
        <v>2005</v>
      </c>
      <c r="E54" s="10" t="s">
        <v>14</v>
      </c>
      <c r="F54" s="10" t="s">
        <v>20</v>
      </c>
      <c r="G54" s="20" t="s">
        <v>601</v>
      </c>
      <c r="H54" s="9" t="str">
        <f t="shared" si="1"/>
        <v>Ю13</v>
      </c>
      <c r="I54" s="9">
        <v>47</v>
      </c>
      <c r="J54" s="20"/>
      <c r="Q54" s="2">
        <v>886</v>
      </c>
    </row>
    <row r="55" spans="1:17" ht="12.75" customHeight="1">
      <c r="A55" s="6">
        <v>49</v>
      </c>
      <c r="B55" s="6">
        <v>80</v>
      </c>
      <c r="C55" s="16" t="s">
        <v>428</v>
      </c>
      <c r="D55" s="17">
        <v>2007</v>
      </c>
      <c r="E55" s="10" t="s">
        <v>14</v>
      </c>
      <c r="F55" s="10" t="s">
        <v>20</v>
      </c>
      <c r="G55" s="20" t="s">
        <v>141</v>
      </c>
      <c r="H55" s="9" t="str">
        <f t="shared" si="1"/>
        <v>Ю13</v>
      </c>
      <c r="I55" s="9">
        <v>48</v>
      </c>
      <c r="J55" s="20"/>
      <c r="Q55" s="2">
        <v>893</v>
      </c>
    </row>
    <row r="56" spans="1:17" ht="12.75" customHeight="1">
      <c r="A56" s="6">
        <v>50</v>
      </c>
      <c r="B56" s="6">
        <v>52</v>
      </c>
      <c r="C56" s="16" t="s">
        <v>407</v>
      </c>
      <c r="D56" s="17">
        <v>2009</v>
      </c>
      <c r="E56" s="10" t="s">
        <v>14</v>
      </c>
      <c r="F56" s="10" t="s">
        <v>20</v>
      </c>
      <c r="G56" s="20" t="s">
        <v>142</v>
      </c>
      <c r="H56" s="9" t="str">
        <f t="shared" si="1"/>
        <v>Ю13</v>
      </c>
      <c r="I56" s="9">
        <v>49</v>
      </c>
      <c r="J56" s="9"/>
      <c r="Q56" s="2">
        <v>910</v>
      </c>
    </row>
    <row r="57" spans="1:17" ht="12.75" customHeight="1">
      <c r="A57" s="6">
        <v>51</v>
      </c>
      <c r="B57" s="6">
        <v>42</v>
      </c>
      <c r="C57" s="16" t="s">
        <v>396</v>
      </c>
      <c r="D57" s="17">
        <v>2006</v>
      </c>
      <c r="E57" s="10" t="s">
        <v>14</v>
      </c>
      <c r="F57" s="10" t="s">
        <v>20</v>
      </c>
      <c r="G57" s="20" t="s">
        <v>602</v>
      </c>
      <c r="H57" s="9" t="str">
        <f t="shared" si="1"/>
        <v>Ю13</v>
      </c>
      <c r="I57" s="9">
        <v>50</v>
      </c>
      <c r="J57" s="20"/>
      <c r="Q57" s="2">
        <v>915</v>
      </c>
    </row>
    <row r="58" spans="1:17" ht="12.75" customHeight="1">
      <c r="A58" s="6">
        <v>52</v>
      </c>
      <c r="B58" s="6">
        <v>93</v>
      </c>
      <c r="C58" s="16" t="s">
        <v>435</v>
      </c>
      <c r="D58" s="17">
        <v>2004</v>
      </c>
      <c r="E58" s="10" t="s">
        <v>14</v>
      </c>
      <c r="F58" s="10" t="s">
        <v>436</v>
      </c>
      <c r="G58" s="20" t="s">
        <v>603</v>
      </c>
      <c r="H58" s="9" t="str">
        <f t="shared" si="1"/>
        <v>Ю13</v>
      </c>
      <c r="I58" s="9">
        <v>51</v>
      </c>
      <c r="J58" s="20"/>
      <c r="Q58" s="2">
        <v>922</v>
      </c>
    </row>
    <row r="59" spans="1:17" ht="12.75" customHeight="1">
      <c r="A59" s="6">
        <v>53</v>
      </c>
      <c r="B59" s="6">
        <v>88</v>
      </c>
      <c r="C59" s="16" t="s">
        <v>433</v>
      </c>
      <c r="D59" s="17">
        <v>2008</v>
      </c>
      <c r="E59" s="10" t="s">
        <v>14</v>
      </c>
      <c r="F59" s="10" t="s">
        <v>20</v>
      </c>
      <c r="G59" s="20" t="s">
        <v>604</v>
      </c>
      <c r="H59" s="9" t="str">
        <f t="shared" si="1"/>
        <v>Ю13</v>
      </c>
      <c r="I59" s="9">
        <v>52</v>
      </c>
      <c r="J59" s="20"/>
      <c r="Q59" s="2">
        <v>937</v>
      </c>
    </row>
    <row r="60" spans="1:17" ht="12.75" customHeight="1">
      <c r="A60" s="6">
        <v>54</v>
      </c>
      <c r="B60" s="6">
        <v>39</v>
      </c>
      <c r="C60" s="16" t="s">
        <v>118</v>
      </c>
      <c r="D60" s="17">
        <v>2006</v>
      </c>
      <c r="E60" s="10" t="s">
        <v>14</v>
      </c>
      <c r="F60" s="10" t="s">
        <v>20</v>
      </c>
      <c r="G60" s="20" t="s">
        <v>145</v>
      </c>
      <c r="H60" s="9" t="str">
        <f t="shared" si="1"/>
        <v>Ю13</v>
      </c>
      <c r="I60" s="9">
        <v>53</v>
      </c>
      <c r="J60" s="9"/>
      <c r="Q60" s="2">
        <v>971</v>
      </c>
    </row>
    <row r="61" spans="2:10" ht="12.75" customHeight="1">
      <c r="B61" s="6">
        <v>4</v>
      </c>
      <c r="C61" s="16" t="s">
        <v>196</v>
      </c>
      <c r="D61" s="17">
        <v>2004</v>
      </c>
      <c r="E61" s="10" t="s">
        <v>14</v>
      </c>
      <c r="F61" s="10" t="s">
        <v>195</v>
      </c>
      <c r="G61" s="20"/>
      <c r="H61" s="9" t="str">
        <f t="shared" si="1"/>
        <v>Ю13</v>
      </c>
      <c r="I61" s="9"/>
      <c r="J61" s="9"/>
    </row>
    <row r="62" spans="2:10" ht="12.75" customHeight="1">
      <c r="B62" s="6">
        <v>28</v>
      </c>
      <c r="C62" s="16" t="s">
        <v>385</v>
      </c>
      <c r="D62" s="17">
        <v>2004</v>
      </c>
      <c r="E62" s="10" t="s">
        <v>14</v>
      </c>
      <c r="F62" s="10" t="s">
        <v>20</v>
      </c>
      <c r="G62" s="20"/>
      <c r="H62" s="9" t="str">
        <f t="shared" si="1"/>
        <v>Ю13</v>
      </c>
      <c r="I62" s="9"/>
      <c r="J62" s="20"/>
    </row>
    <row r="63" spans="2:10" ht="12.75" customHeight="1">
      <c r="B63" s="6">
        <v>33</v>
      </c>
      <c r="C63" s="16" t="s">
        <v>389</v>
      </c>
      <c r="D63" s="17">
        <v>2004</v>
      </c>
      <c r="E63" s="10" t="s">
        <v>14</v>
      </c>
      <c r="F63" s="10" t="s">
        <v>20</v>
      </c>
      <c r="G63" s="20"/>
      <c r="H63" s="9" t="str">
        <f t="shared" si="1"/>
        <v>Ю13</v>
      </c>
      <c r="I63" s="9"/>
      <c r="J63" s="20"/>
    </row>
    <row r="64" spans="2:10" ht="12.75" customHeight="1">
      <c r="B64" s="6">
        <v>34</v>
      </c>
      <c r="C64" s="16" t="s">
        <v>390</v>
      </c>
      <c r="D64" s="17">
        <v>2005</v>
      </c>
      <c r="E64" s="10" t="s">
        <v>14</v>
      </c>
      <c r="F64" s="18" t="s">
        <v>20</v>
      </c>
      <c r="G64" s="20"/>
      <c r="H64" s="9" t="str">
        <f t="shared" si="1"/>
        <v>Ю13</v>
      </c>
      <c r="I64" s="9"/>
      <c r="J64" s="9"/>
    </row>
    <row r="65" spans="2:10" ht="12.75" customHeight="1">
      <c r="B65" s="6">
        <v>37</v>
      </c>
      <c r="C65" s="16" t="s">
        <v>116</v>
      </c>
      <c r="D65" s="17">
        <v>2004</v>
      </c>
      <c r="E65" s="10" t="s">
        <v>14</v>
      </c>
      <c r="F65" s="10" t="s">
        <v>20</v>
      </c>
      <c r="G65" s="20"/>
      <c r="H65" s="9" t="str">
        <f t="shared" si="1"/>
        <v>Ю13</v>
      </c>
      <c r="I65" s="9"/>
      <c r="J65" s="20"/>
    </row>
    <row r="66" spans="2:10" ht="12.75" customHeight="1">
      <c r="B66" s="6">
        <v>40</v>
      </c>
      <c r="C66" s="16" t="s">
        <v>394</v>
      </c>
      <c r="D66" s="17">
        <v>2006</v>
      </c>
      <c r="E66" s="10" t="s">
        <v>14</v>
      </c>
      <c r="F66" s="10" t="s">
        <v>20</v>
      </c>
      <c r="G66" s="20"/>
      <c r="H66" s="9" t="str">
        <f t="shared" si="1"/>
        <v>Ю13</v>
      </c>
      <c r="I66" s="9"/>
      <c r="J66" s="20"/>
    </row>
    <row r="67" spans="2:10" ht="12.75" customHeight="1">
      <c r="B67" s="6">
        <v>43</v>
      </c>
      <c r="C67" s="16" t="s">
        <v>397</v>
      </c>
      <c r="D67" s="17">
        <v>2006</v>
      </c>
      <c r="E67" s="10" t="s">
        <v>14</v>
      </c>
      <c r="F67" s="10" t="s">
        <v>20</v>
      </c>
      <c r="G67" s="20"/>
      <c r="H67" s="9" t="str">
        <f t="shared" si="1"/>
        <v>Ю13</v>
      </c>
      <c r="I67" s="9"/>
      <c r="J67" s="20"/>
    </row>
    <row r="68" spans="2:10" ht="12.75" customHeight="1">
      <c r="B68" s="6">
        <v>50</v>
      </c>
      <c r="C68" s="16" t="s">
        <v>404</v>
      </c>
      <c r="D68" s="17">
        <v>2008</v>
      </c>
      <c r="E68" s="10" t="s">
        <v>14</v>
      </c>
      <c r="F68" s="10" t="s">
        <v>20</v>
      </c>
      <c r="G68" s="20"/>
      <c r="H68" s="9" t="str">
        <f t="shared" si="1"/>
        <v>Ю13</v>
      </c>
      <c r="I68" s="9"/>
      <c r="J68" s="20"/>
    </row>
    <row r="69" spans="2:10" ht="12.75" customHeight="1">
      <c r="B69" s="6">
        <v>55</v>
      </c>
      <c r="C69" s="16" t="s">
        <v>410</v>
      </c>
      <c r="D69" s="17">
        <v>2004</v>
      </c>
      <c r="E69" s="10" t="s">
        <v>14</v>
      </c>
      <c r="F69" s="10" t="s">
        <v>20</v>
      </c>
      <c r="G69" s="20"/>
      <c r="H69" s="9" t="str">
        <f t="shared" si="1"/>
        <v>Ю13</v>
      </c>
      <c r="I69" s="9"/>
      <c r="J69" s="20"/>
    </row>
    <row r="70" spans="2:10" ht="12.75" customHeight="1">
      <c r="B70" s="6">
        <v>58</v>
      </c>
      <c r="C70" s="16" t="s">
        <v>425</v>
      </c>
      <c r="D70" s="17">
        <v>2008</v>
      </c>
      <c r="E70" s="10" t="s">
        <v>14</v>
      </c>
      <c r="F70" s="10"/>
      <c r="G70" s="20"/>
      <c r="H70" s="9" t="str">
        <f t="shared" si="1"/>
        <v>Ю13</v>
      </c>
      <c r="I70" s="9"/>
      <c r="J70" s="20"/>
    </row>
    <row r="71" spans="2:10" ht="12.75" customHeight="1">
      <c r="B71" s="6">
        <v>70</v>
      </c>
      <c r="C71" s="16" t="s">
        <v>74</v>
      </c>
      <c r="D71" s="17">
        <v>2004</v>
      </c>
      <c r="E71" s="10" t="s">
        <v>14</v>
      </c>
      <c r="F71" s="10" t="s">
        <v>20</v>
      </c>
      <c r="G71" s="20"/>
      <c r="H71" s="9" t="str">
        <f aca="true" t="shared" si="2" ref="H71:H78">IF(AND(D71&gt;=2004,D71&lt;=2017),"Ю13","")</f>
        <v>Ю13</v>
      </c>
      <c r="I71" s="9"/>
      <c r="J71" s="20"/>
    </row>
    <row r="72" spans="2:10" ht="12.75" customHeight="1">
      <c r="B72" s="6">
        <v>71</v>
      </c>
      <c r="C72" s="16" t="s">
        <v>115</v>
      </c>
      <c r="D72" s="17">
        <v>2004</v>
      </c>
      <c r="E72" s="10" t="s">
        <v>14</v>
      </c>
      <c r="F72" s="10" t="s">
        <v>20</v>
      </c>
      <c r="G72" s="20"/>
      <c r="H72" s="9" t="str">
        <f t="shared" si="2"/>
        <v>Ю13</v>
      </c>
      <c r="I72" s="9"/>
      <c r="J72" s="20"/>
    </row>
    <row r="73" spans="2:10" ht="12.75" customHeight="1">
      <c r="B73" s="6">
        <v>78</v>
      </c>
      <c r="C73" s="16" t="s">
        <v>75</v>
      </c>
      <c r="D73" s="17">
        <v>2004</v>
      </c>
      <c r="E73" s="10" t="s">
        <v>14</v>
      </c>
      <c r="F73" s="10" t="s">
        <v>20</v>
      </c>
      <c r="G73" s="20"/>
      <c r="H73" s="9" t="str">
        <f t="shared" si="2"/>
        <v>Ю13</v>
      </c>
      <c r="I73" s="9"/>
      <c r="J73" s="20"/>
    </row>
    <row r="74" spans="2:10" ht="12.75" customHeight="1">
      <c r="B74" s="6">
        <v>81</v>
      </c>
      <c r="C74" s="16" t="s">
        <v>429</v>
      </c>
      <c r="D74" s="17"/>
      <c r="E74" s="10" t="s">
        <v>14</v>
      </c>
      <c r="F74" s="10" t="s">
        <v>20</v>
      </c>
      <c r="G74" s="20"/>
      <c r="H74" s="9">
        <f t="shared" si="2"/>
      </c>
      <c r="I74" s="9"/>
      <c r="J74" s="20"/>
    </row>
    <row r="75" spans="2:10" ht="12.75" customHeight="1">
      <c r="B75" s="6">
        <v>83</v>
      </c>
      <c r="C75" s="16" t="s">
        <v>430</v>
      </c>
      <c r="D75" s="17">
        <v>2007</v>
      </c>
      <c r="E75" s="10" t="s">
        <v>14</v>
      </c>
      <c r="F75" s="10" t="s">
        <v>20</v>
      </c>
      <c r="G75" s="20"/>
      <c r="H75" s="9" t="str">
        <f t="shared" si="2"/>
        <v>Ю13</v>
      </c>
      <c r="I75" s="9"/>
      <c r="J75" s="20"/>
    </row>
    <row r="76" spans="2:10" ht="12.75" customHeight="1">
      <c r="B76" s="6">
        <v>84</v>
      </c>
      <c r="C76" s="16" t="s">
        <v>111</v>
      </c>
      <c r="D76" s="17">
        <v>2004</v>
      </c>
      <c r="E76" s="10" t="s">
        <v>14</v>
      </c>
      <c r="F76" s="10" t="s">
        <v>20</v>
      </c>
      <c r="G76" s="20"/>
      <c r="H76" s="9" t="str">
        <f t="shared" si="2"/>
        <v>Ю13</v>
      </c>
      <c r="I76" s="9"/>
      <c r="J76" s="20"/>
    </row>
    <row r="77" spans="2:10" ht="12.75" customHeight="1">
      <c r="B77" s="6">
        <v>91</v>
      </c>
      <c r="C77" s="16" t="s">
        <v>434</v>
      </c>
      <c r="D77" s="17">
        <v>2004</v>
      </c>
      <c r="E77" s="10" t="s">
        <v>14</v>
      </c>
      <c r="F77" s="10" t="s">
        <v>346</v>
      </c>
      <c r="G77" s="20"/>
      <c r="H77" s="9" t="str">
        <f t="shared" si="2"/>
        <v>Ю13</v>
      </c>
      <c r="I77" s="9"/>
      <c r="J77" s="20"/>
    </row>
    <row r="78" spans="2:10" ht="12.75" customHeight="1">
      <c r="B78" s="6">
        <v>94</v>
      </c>
      <c r="C78" s="16" t="s">
        <v>107</v>
      </c>
      <c r="D78" s="17">
        <v>2004</v>
      </c>
      <c r="E78" s="10" t="s">
        <v>14</v>
      </c>
      <c r="F78" s="10" t="s">
        <v>20</v>
      </c>
      <c r="G78" s="20"/>
      <c r="H78" s="9" t="str">
        <f t="shared" si="2"/>
        <v>Ю13</v>
      </c>
      <c r="I78" s="9"/>
      <c r="J78" s="20"/>
    </row>
    <row r="79" spans="2:10" ht="12.75" customHeight="1">
      <c r="B79" s="6"/>
      <c r="C79" s="16"/>
      <c r="D79" s="17"/>
      <c r="E79" s="10"/>
      <c r="F79" s="10"/>
      <c r="G79" s="20"/>
      <c r="H79" s="9">
        <f aca="true" t="shared" si="3" ref="H79:H85">IF(AND(D79&gt;=2003,D79&lt;=2015),"Ю13","")</f>
      </c>
      <c r="I79" s="9"/>
      <c r="J79" s="20"/>
    </row>
    <row r="80" spans="2:10" ht="12.75" customHeight="1">
      <c r="B80" s="6"/>
      <c r="C80" s="16"/>
      <c r="D80" s="17"/>
      <c r="E80" s="10"/>
      <c r="F80" s="10"/>
      <c r="G80" s="20"/>
      <c r="H80" s="9">
        <f t="shared" si="3"/>
      </c>
      <c r="I80" s="9"/>
      <c r="J80" s="20"/>
    </row>
    <row r="81" spans="2:10" ht="12.75" customHeight="1">
      <c r="B81" s="6"/>
      <c r="C81" s="16"/>
      <c r="D81" s="17"/>
      <c r="E81" s="10"/>
      <c r="F81" s="10"/>
      <c r="G81" s="20"/>
      <c r="H81" s="9">
        <f t="shared" si="3"/>
      </c>
      <c r="I81" s="9"/>
      <c r="J81" s="20"/>
    </row>
    <row r="82" spans="2:10" ht="12.75" customHeight="1">
      <c r="B82" s="6"/>
      <c r="C82" s="16"/>
      <c r="D82" s="17"/>
      <c r="E82" s="10"/>
      <c r="F82" s="10"/>
      <c r="G82" s="20"/>
      <c r="H82" s="9">
        <f t="shared" si="3"/>
      </c>
      <c r="I82" s="9"/>
      <c r="J82" s="20"/>
    </row>
    <row r="83" spans="2:10" ht="12.75" customHeight="1">
      <c r="B83" s="6"/>
      <c r="C83" s="16"/>
      <c r="D83" s="17"/>
      <c r="E83" s="10"/>
      <c r="F83" s="10"/>
      <c r="G83" s="20"/>
      <c r="H83" s="9">
        <f t="shared" si="3"/>
      </c>
      <c r="I83" s="9"/>
      <c r="J83" s="20"/>
    </row>
    <row r="84" spans="2:10" ht="12.75" customHeight="1">
      <c r="B84" s="6"/>
      <c r="C84" s="16"/>
      <c r="D84" s="17"/>
      <c r="E84" s="10"/>
      <c r="F84" s="10"/>
      <c r="G84" s="20"/>
      <c r="H84" s="9">
        <f t="shared" si="3"/>
      </c>
      <c r="I84" s="9"/>
      <c r="J84" s="20"/>
    </row>
    <row r="85" spans="2:10" ht="12.75" customHeight="1">
      <c r="B85" s="6"/>
      <c r="C85" s="16"/>
      <c r="D85" s="17"/>
      <c r="E85" s="10"/>
      <c r="F85" s="10"/>
      <c r="G85" s="20"/>
      <c r="H85" s="9">
        <f t="shared" si="3"/>
      </c>
      <c r="I85" s="9"/>
      <c r="J85" s="20"/>
    </row>
  </sheetData>
  <sheetProtection/>
  <autoFilter ref="A5:J85"/>
  <mergeCells count="13">
    <mergeCell ref="E5:E6"/>
    <mergeCell ref="F5:F6"/>
    <mergeCell ref="G5:G6"/>
    <mergeCell ref="H5:H6"/>
    <mergeCell ref="I5:I6"/>
    <mergeCell ref="J5:J6"/>
    <mergeCell ref="A1:I1"/>
    <mergeCell ref="A2:I2"/>
    <mergeCell ref="A3:I3"/>
    <mergeCell ref="A5:A6"/>
    <mergeCell ref="B5:B6"/>
    <mergeCell ref="C5:C6"/>
    <mergeCell ref="D5:D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showGridLines="0" zoomScale="130" zoomScaleNormal="130" zoomScalePageLayoutView="0" workbookViewId="0" topLeftCell="B2">
      <selection activeCell="F73" sqref="F73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14.625" style="7" customWidth="1"/>
    <col min="6" max="6" width="18.625" style="13" customWidth="1"/>
    <col min="7" max="7" width="6.375" style="14" customWidth="1"/>
    <col min="8" max="8" width="4.00390625" style="15" customWidth="1"/>
    <col min="9" max="9" width="3.875" style="15" customWidth="1"/>
    <col min="10" max="16" width="9.125" style="2" customWidth="1"/>
    <col min="17" max="17" width="0" style="2" hidden="1" customWidth="1"/>
    <col min="18" max="16384" width="9.125" style="2" customWidth="1"/>
  </cols>
  <sheetData>
    <row r="1" spans="1:9" ht="74.25" customHeight="1">
      <c r="A1" s="28" t="s">
        <v>72</v>
      </c>
      <c r="B1" s="29"/>
      <c r="C1" s="29"/>
      <c r="D1" s="29"/>
      <c r="E1" s="29"/>
      <c r="F1" s="29"/>
      <c r="G1" s="29"/>
      <c r="H1" s="29"/>
      <c r="I1" s="29"/>
    </row>
    <row r="2" spans="1:9" ht="17.25" customHeight="1">
      <c r="A2" s="30" t="s">
        <v>70</v>
      </c>
      <c r="B2" s="30"/>
      <c r="C2" s="30"/>
      <c r="D2" s="30"/>
      <c r="E2" s="30"/>
      <c r="F2" s="30"/>
      <c r="G2" s="30"/>
      <c r="H2" s="30"/>
      <c r="I2" s="30"/>
    </row>
    <row r="3" spans="1:9" s="3" customFormat="1" ht="18" customHeight="1">
      <c r="A3" s="31" t="s">
        <v>161</v>
      </c>
      <c r="B3" s="31"/>
      <c r="C3" s="31"/>
      <c r="D3" s="31"/>
      <c r="E3" s="31"/>
      <c r="F3" s="31"/>
      <c r="G3" s="31"/>
      <c r="H3" s="31"/>
      <c r="I3" s="31"/>
    </row>
    <row r="4" spans="1:8" s="3" customFormat="1" ht="13.5" customHeight="1">
      <c r="A4" s="4"/>
      <c r="C4" s="1"/>
      <c r="D4" s="1"/>
      <c r="E4" s="1"/>
      <c r="F4" s="1"/>
      <c r="G4" s="1"/>
      <c r="H4" s="1"/>
    </row>
    <row r="5" spans="1:9" s="5" customFormat="1" ht="7.5" customHeight="1">
      <c r="A5" s="40" t="s">
        <v>0</v>
      </c>
      <c r="B5" s="40" t="s">
        <v>1</v>
      </c>
      <c r="C5" s="40" t="s">
        <v>2</v>
      </c>
      <c r="D5" s="42" t="s">
        <v>3</v>
      </c>
      <c r="E5" s="42" t="s">
        <v>4</v>
      </c>
      <c r="F5" s="42" t="s">
        <v>5</v>
      </c>
      <c r="G5" s="38" t="s">
        <v>6</v>
      </c>
      <c r="H5" s="38" t="s">
        <v>7</v>
      </c>
      <c r="I5" s="38" t="s">
        <v>8</v>
      </c>
    </row>
    <row r="6" spans="1:9" s="5" customFormat="1" ht="7.5" customHeight="1">
      <c r="A6" s="41"/>
      <c r="B6" s="41"/>
      <c r="C6" s="41"/>
      <c r="D6" s="43"/>
      <c r="E6" s="43"/>
      <c r="F6" s="43"/>
      <c r="G6" s="39"/>
      <c r="H6" s="39"/>
      <c r="I6" s="39"/>
    </row>
    <row r="7" spans="1:17" ht="12.75" customHeight="1">
      <c r="A7" s="6">
        <v>1</v>
      </c>
      <c r="B7" s="6">
        <v>10</v>
      </c>
      <c r="C7" s="16" t="s">
        <v>215</v>
      </c>
      <c r="D7" s="17">
        <v>2004</v>
      </c>
      <c r="E7" s="10" t="s">
        <v>14</v>
      </c>
      <c r="F7" s="10" t="s">
        <v>20</v>
      </c>
      <c r="G7" s="20" t="s">
        <v>545</v>
      </c>
      <c r="H7" s="9" t="str">
        <f aca="true" t="shared" si="0" ref="H7:H38">IF(AND(D7&gt;=2004,D7&lt;=2017),"Д13","")</f>
        <v>Д13</v>
      </c>
      <c r="I7" s="9">
        <v>1</v>
      </c>
      <c r="J7" s="9"/>
      <c r="Q7" s="2">
        <v>614</v>
      </c>
    </row>
    <row r="8" spans="1:17" ht="12.75" customHeight="1">
      <c r="A8" s="6">
        <v>2</v>
      </c>
      <c r="B8" s="6">
        <v>15</v>
      </c>
      <c r="C8" s="16" t="s">
        <v>313</v>
      </c>
      <c r="D8" s="17">
        <v>2004</v>
      </c>
      <c r="E8" s="10" t="s">
        <v>14</v>
      </c>
      <c r="F8" s="10" t="s">
        <v>314</v>
      </c>
      <c r="G8" s="20" t="s">
        <v>549</v>
      </c>
      <c r="H8" s="9" t="str">
        <f t="shared" si="0"/>
        <v>Д13</v>
      </c>
      <c r="I8" s="9">
        <v>2</v>
      </c>
      <c r="J8" s="9"/>
      <c r="Q8" s="2">
        <v>638</v>
      </c>
    </row>
    <row r="9" spans="1:17" ht="12.75" customHeight="1">
      <c r="A9" s="6">
        <v>3</v>
      </c>
      <c r="B9" s="6">
        <v>75</v>
      </c>
      <c r="C9" s="16" t="s">
        <v>452</v>
      </c>
      <c r="D9" s="17">
        <v>2006</v>
      </c>
      <c r="E9" s="10" t="s">
        <v>14</v>
      </c>
      <c r="F9" s="10" t="s">
        <v>20</v>
      </c>
      <c r="G9" s="18" t="s">
        <v>550</v>
      </c>
      <c r="H9" s="9" t="str">
        <f t="shared" si="0"/>
        <v>Д13</v>
      </c>
      <c r="I9" s="9">
        <v>3</v>
      </c>
      <c r="J9" s="9"/>
      <c r="Q9" s="2">
        <v>654</v>
      </c>
    </row>
    <row r="10" spans="1:17" ht="12.75" customHeight="1">
      <c r="A10" s="6">
        <v>4</v>
      </c>
      <c r="B10" s="6">
        <v>19</v>
      </c>
      <c r="C10" s="16" t="s">
        <v>84</v>
      </c>
      <c r="D10" s="17">
        <v>2004</v>
      </c>
      <c r="E10" s="10" t="s">
        <v>14</v>
      </c>
      <c r="F10" s="10" t="s">
        <v>20</v>
      </c>
      <c r="G10" s="20" t="s">
        <v>551</v>
      </c>
      <c r="H10" s="9" t="str">
        <f t="shared" si="0"/>
        <v>Д13</v>
      </c>
      <c r="I10" s="9">
        <v>4</v>
      </c>
      <c r="J10" s="9"/>
      <c r="Q10" s="2">
        <v>659</v>
      </c>
    </row>
    <row r="11" spans="1:17" ht="12.75" customHeight="1">
      <c r="A11" s="6">
        <v>5</v>
      </c>
      <c r="B11" s="6">
        <v>20</v>
      </c>
      <c r="C11" s="16" t="s">
        <v>377</v>
      </c>
      <c r="D11" s="17">
        <v>2005</v>
      </c>
      <c r="E11" s="10" t="s">
        <v>14</v>
      </c>
      <c r="F11" s="10" t="s">
        <v>20</v>
      </c>
      <c r="G11" s="20" t="s">
        <v>554</v>
      </c>
      <c r="H11" s="9" t="str">
        <f t="shared" si="0"/>
        <v>Д13</v>
      </c>
      <c r="I11" s="9">
        <v>5</v>
      </c>
      <c r="J11" s="9"/>
      <c r="Q11" s="2">
        <v>680</v>
      </c>
    </row>
    <row r="12" spans="1:17" ht="12.75" customHeight="1">
      <c r="A12" s="6">
        <v>6</v>
      </c>
      <c r="B12" s="6">
        <v>103</v>
      </c>
      <c r="C12" s="16" t="s">
        <v>104</v>
      </c>
      <c r="D12" s="17">
        <v>2004</v>
      </c>
      <c r="E12" s="10" t="s">
        <v>14</v>
      </c>
      <c r="F12" s="10" t="s">
        <v>20</v>
      </c>
      <c r="G12" s="18" t="s">
        <v>559</v>
      </c>
      <c r="H12" s="9" t="str">
        <f t="shared" si="0"/>
        <v>Д13</v>
      </c>
      <c r="I12" s="9">
        <v>6</v>
      </c>
      <c r="J12" s="9"/>
      <c r="Q12" s="2">
        <v>690</v>
      </c>
    </row>
    <row r="13" spans="1:17" ht="12.75" customHeight="1">
      <c r="A13" s="6">
        <v>7</v>
      </c>
      <c r="B13" s="6">
        <v>101</v>
      </c>
      <c r="C13" s="16" t="s">
        <v>463</v>
      </c>
      <c r="D13" s="17">
        <v>2005</v>
      </c>
      <c r="E13" s="10" t="s">
        <v>14</v>
      </c>
      <c r="F13" s="10" t="s">
        <v>20</v>
      </c>
      <c r="G13" s="18" t="s">
        <v>564</v>
      </c>
      <c r="H13" s="9" t="str">
        <f t="shared" si="0"/>
        <v>Д13</v>
      </c>
      <c r="I13" s="9">
        <v>7</v>
      </c>
      <c r="J13" s="9"/>
      <c r="Q13" s="2">
        <v>700</v>
      </c>
    </row>
    <row r="14" spans="1:17" ht="12.75" customHeight="1">
      <c r="A14" s="6">
        <v>8</v>
      </c>
      <c r="B14" s="6">
        <v>65</v>
      </c>
      <c r="C14" s="16" t="s">
        <v>448</v>
      </c>
      <c r="D14" s="17"/>
      <c r="E14" s="10" t="s">
        <v>14</v>
      </c>
      <c r="F14" s="10" t="s">
        <v>20</v>
      </c>
      <c r="G14" s="18" t="s">
        <v>564</v>
      </c>
      <c r="H14" s="9">
        <f t="shared" si="0"/>
      </c>
      <c r="I14" s="9"/>
      <c r="J14" s="9"/>
      <c r="Q14" s="2">
        <v>700</v>
      </c>
    </row>
    <row r="15" spans="1:17" ht="12.75" customHeight="1">
      <c r="A15" s="6">
        <v>9</v>
      </c>
      <c r="B15" s="6">
        <v>8</v>
      </c>
      <c r="C15" s="16" t="s">
        <v>102</v>
      </c>
      <c r="D15" s="17">
        <v>2004</v>
      </c>
      <c r="E15" s="10" t="s">
        <v>14</v>
      </c>
      <c r="F15" s="10" t="s">
        <v>20</v>
      </c>
      <c r="G15" s="18" t="s">
        <v>564</v>
      </c>
      <c r="H15" s="9" t="str">
        <f t="shared" si="0"/>
        <v>Д13</v>
      </c>
      <c r="I15" s="9">
        <v>8</v>
      </c>
      <c r="J15" s="21"/>
      <c r="Q15" s="2">
        <v>700</v>
      </c>
    </row>
    <row r="16" spans="1:17" ht="12.75" customHeight="1">
      <c r="A16" s="6">
        <v>10</v>
      </c>
      <c r="B16" s="6">
        <v>102</v>
      </c>
      <c r="C16" s="16" t="s">
        <v>464</v>
      </c>
      <c r="D16" s="17">
        <v>2004</v>
      </c>
      <c r="E16" s="10" t="s">
        <v>14</v>
      </c>
      <c r="F16" s="10" t="s">
        <v>20</v>
      </c>
      <c r="G16" s="18" t="s">
        <v>132</v>
      </c>
      <c r="H16" s="9" t="str">
        <f t="shared" si="0"/>
        <v>Д13</v>
      </c>
      <c r="I16" s="9">
        <v>9</v>
      </c>
      <c r="J16" s="9"/>
      <c r="Q16" s="2">
        <v>715</v>
      </c>
    </row>
    <row r="17" spans="1:17" ht="12.75" customHeight="1">
      <c r="A17" s="6">
        <v>11</v>
      </c>
      <c r="B17" s="6">
        <v>1</v>
      </c>
      <c r="C17" s="16" t="s">
        <v>171</v>
      </c>
      <c r="D17" s="17">
        <v>2004</v>
      </c>
      <c r="E17" s="10" t="s">
        <v>14</v>
      </c>
      <c r="F17" s="10" t="s">
        <v>20</v>
      </c>
      <c r="G17" s="18" t="s">
        <v>567</v>
      </c>
      <c r="H17" s="9" t="str">
        <f t="shared" si="0"/>
        <v>Д13</v>
      </c>
      <c r="I17" s="9">
        <v>10</v>
      </c>
      <c r="J17" s="9"/>
      <c r="Q17" s="2">
        <v>723</v>
      </c>
    </row>
    <row r="18" spans="1:17" ht="12.75" customHeight="1">
      <c r="A18" s="6">
        <v>12</v>
      </c>
      <c r="B18" s="6">
        <v>17</v>
      </c>
      <c r="C18" s="16" t="s">
        <v>375</v>
      </c>
      <c r="D18" s="17">
        <v>2004</v>
      </c>
      <c r="E18" s="10" t="s">
        <v>14</v>
      </c>
      <c r="F18" s="10" t="s">
        <v>20</v>
      </c>
      <c r="G18" s="20" t="s">
        <v>568</v>
      </c>
      <c r="H18" s="9" t="str">
        <f t="shared" si="0"/>
        <v>Д13</v>
      </c>
      <c r="I18" s="9">
        <v>11</v>
      </c>
      <c r="J18" s="9"/>
      <c r="Q18" s="2">
        <v>724</v>
      </c>
    </row>
    <row r="19" spans="1:17" ht="12.75" customHeight="1">
      <c r="A19" s="6">
        <v>13</v>
      </c>
      <c r="B19" s="6">
        <v>62</v>
      </c>
      <c r="C19" s="16" t="s">
        <v>78</v>
      </c>
      <c r="D19" s="17">
        <v>2005</v>
      </c>
      <c r="E19" s="10" t="s">
        <v>14</v>
      </c>
      <c r="F19" s="10"/>
      <c r="G19" s="18" t="s">
        <v>569</v>
      </c>
      <c r="H19" s="9" t="str">
        <f t="shared" si="0"/>
        <v>Д13</v>
      </c>
      <c r="I19" s="9">
        <v>12</v>
      </c>
      <c r="J19" s="9"/>
      <c r="Q19" s="2">
        <v>725</v>
      </c>
    </row>
    <row r="20" spans="1:17" ht="12.75" customHeight="1">
      <c r="A20" s="6">
        <v>14</v>
      </c>
      <c r="B20" s="6">
        <v>66</v>
      </c>
      <c r="C20" s="16" t="s">
        <v>449</v>
      </c>
      <c r="D20" s="17">
        <v>2006</v>
      </c>
      <c r="E20" s="10" t="s">
        <v>14</v>
      </c>
      <c r="F20" s="10" t="s">
        <v>20</v>
      </c>
      <c r="G20" s="18" t="s">
        <v>570</v>
      </c>
      <c r="H20" s="9" t="str">
        <f t="shared" si="0"/>
        <v>Д13</v>
      </c>
      <c r="I20" s="9">
        <v>13</v>
      </c>
      <c r="J20" s="9"/>
      <c r="Q20" s="2">
        <v>726</v>
      </c>
    </row>
    <row r="21" spans="1:17" ht="12.75" customHeight="1">
      <c r="A21" s="6">
        <v>15</v>
      </c>
      <c r="B21" s="6">
        <v>96</v>
      </c>
      <c r="C21" s="16" t="s">
        <v>458</v>
      </c>
      <c r="D21" s="17">
        <v>2006</v>
      </c>
      <c r="E21" s="10" t="s">
        <v>14</v>
      </c>
      <c r="F21" s="10" t="s">
        <v>20</v>
      </c>
      <c r="G21" s="18" t="s">
        <v>69</v>
      </c>
      <c r="H21" s="9" t="str">
        <f t="shared" si="0"/>
        <v>Д13</v>
      </c>
      <c r="I21" s="9">
        <v>14</v>
      </c>
      <c r="J21" s="9"/>
      <c r="Q21" s="2">
        <v>740</v>
      </c>
    </row>
    <row r="22" spans="1:17" ht="12.75" customHeight="1">
      <c r="A22" s="6">
        <v>16</v>
      </c>
      <c r="B22" s="6">
        <v>53</v>
      </c>
      <c r="C22" s="16" t="s">
        <v>106</v>
      </c>
      <c r="D22" s="17">
        <v>2006</v>
      </c>
      <c r="E22" s="10" t="s">
        <v>14</v>
      </c>
      <c r="F22" s="10" t="s">
        <v>20</v>
      </c>
      <c r="G22" s="18" t="s">
        <v>573</v>
      </c>
      <c r="H22" s="9" t="str">
        <f t="shared" si="0"/>
        <v>Д13</v>
      </c>
      <c r="I22" s="9">
        <v>15</v>
      </c>
      <c r="J22" s="9"/>
      <c r="Q22" s="2">
        <v>743</v>
      </c>
    </row>
    <row r="23" spans="1:17" ht="12.75" customHeight="1">
      <c r="A23" s="6">
        <v>17</v>
      </c>
      <c r="B23" s="6">
        <v>108</v>
      </c>
      <c r="C23" s="16" t="s">
        <v>466</v>
      </c>
      <c r="D23" s="17">
        <v>2005</v>
      </c>
      <c r="E23" s="10" t="s">
        <v>14</v>
      </c>
      <c r="F23" s="10" t="s">
        <v>436</v>
      </c>
      <c r="G23" s="18" t="s">
        <v>575</v>
      </c>
      <c r="H23" s="9" t="str">
        <f t="shared" si="0"/>
        <v>Д13</v>
      </c>
      <c r="I23" s="9">
        <v>16</v>
      </c>
      <c r="J23" s="9"/>
      <c r="Q23" s="2">
        <v>749</v>
      </c>
    </row>
    <row r="24" spans="1:17" ht="12.75" customHeight="1">
      <c r="A24" s="6">
        <v>18</v>
      </c>
      <c r="B24" s="6">
        <v>56</v>
      </c>
      <c r="C24" s="16" t="s">
        <v>408</v>
      </c>
      <c r="D24" s="17"/>
      <c r="E24" s="10" t="s">
        <v>14</v>
      </c>
      <c r="F24" s="10" t="s">
        <v>20</v>
      </c>
      <c r="G24" s="20" t="s">
        <v>577</v>
      </c>
      <c r="H24" s="9">
        <f t="shared" si="0"/>
      </c>
      <c r="I24" s="9"/>
      <c r="J24" s="9"/>
      <c r="Q24" s="2">
        <v>751</v>
      </c>
    </row>
    <row r="25" spans="1:17" ht="12.75" customHeight="1">
      <c r="A25" s="6">
        <v>19</v>
      </c>
      <c r="B25" s="6">
        <v>183</v>
      </c>
      <c r="C25" s="16" t="s">
        <v>248</v>
      </c>
      <c r="D25" s="17">
        <v>2000</v>
      </c>
      <c r="E25" s="10"/>
      <c r="F25" s="10" t="s">
        <v>211</v>
      </c>
      <c r="G25" s="20" t="s">
        <v>578</v>
      </c>
      <c r="H25" s="9">
        <f t="shared" si="0"/>
      </c>
      <c r="I25" s="9"/>
      <c r="J25" s="9"/>
      <c r="Q25" s="2">
        <v>770</v>
      </c>
    </row>
    <row r="26" spans="1:17" ht="12.75" customHeight="1">
      <c r="A26" s="6">
        <v>20</v>
      </c>
      <c r="B26" s="6">
        <v>3</v>
      </c>
      <c r="C26" s="16" t="s">
        <v>194</v>
      </c>
      <c r="D26" s="17">
        <v>2004</v>
      </c>
      <c r="E26" s="10" t="s">
        <v>14</v>
      </c>
      <c r="F26" s="10" t="s">
        <v>195</v>
      </c>
      <c r="G26" s="18" t="s">
        <v>579</v>
      </c>
      <c r="H26" s="9" t="str">
        <f t="shared" si="0"/>
        <v>Д13</v>
      </c>
      <c r="I26" s="9">
        <v>17</v>
      </c>
      <c r="J26" s="9"/>
      <c r="Q26" s="2">
        <v>772</v>
      </c>
    </row>
    <row r="27" spans="1:17" ht="12.75" customHeight="1">
      <c r="A27" s="6">
        <v>21</v>
      </c>
      <c r="B27" s="6">
        <v>126</v>
      </c>
      <c r="C27" s="16" t="s">
        <v>477</v>
      </c>
      <c r="D27" s="17">
        <v>2004</v>
      </c>
      <c r="E27" s="10" t="s">
        <v>14</v>
      </c>
      <c r="F27" s="10" t="s">
        <v>436</v>
      </c>
      <c r="G27" s="18" t="s">
        <v>580</v>
      </c>
      <c r="H27" s="9" t="str">
        <f t="shared" si="0"/>
        <v>Д13</v>
      </c>
      <c r="I27" s="9">
        <v>18</v>
      </c>
      <c r="J27" s="9"/>
      <c r="Q27" s="2">
        <v>773</v>
      </c>
    </row>
    <row r="28" spans="1:17" ht="12.75" customHeight="1">
      <c r="A28" s="6">
        <v>22</v>
      </c>
      <c r="B28" s="6">
        <v>79</v>
      </c>
      <c r="C28" s="16" t="s">
        <v>454</v>
      </c>
      <c r="D28" s="17">
        <v>2007</v>
      </c>
      <c r="E28" s="10" t="s">
        <v>14</v>
      </c>
      <c r="F28" s="10" t="s">
        <v>20</v>
      </c>
      <c r="G28" s="18" t="s">
        <v>582</v>
      </c>
      <c r="H28" s="9" t="str">
        <f t="shared" si="0"/>
        <v>Д13</v>
      </c>
      <c r="I28" s="9">
        <v>19</v>
      </c>
      <c r="J28" s="9"/>
      <c r="Q28" s="2">
        <v>774</v>
      </c>
    </row>
    <row r="29" spans="1:17" ht="12.75" customHeight="1">
      <c r="A29" s="6">
        <v>23</v>
      </c>
      <c r="B29" s="6">
        <v>7</v>
      </c>
      <c r="C29" s="16" t="s">
        <v>213</v>
      </c>
      <c r="D29" s="17">
        <v>2005</v>
      </c>
      <c r="E29" s="10" t="s">
        <v>14</v>
      </c>
      <c r="F29" s="10" t="s">
        <v>20</v>
      </c>
      <c r="G29" s="20" t="s">
        <v>583</v>
      </c>
      <c r="H29" s="9" t="str">
        <f t="shared" si="0"/>
        <v>Д13</v>
      </c>
      <c r="I29" s="9">
        <v>20</v>
      </c>
      <c r="J29" s="9"/>
      <c r="Q29" s="2">
        <v>779</v>
      </c>
    </row>
    <row r="30" spans="1:17" ht="12.75" customHeight="1">
      <c r="A30" s="6">
        <v>24</v>
      </c>
      <c r="B30" s="6">
        <v>46</v>
      </c>
      <c r="C30" s="16" t="s">
        <v>400</v>
      </c>
      <c r="D30" s="17">
        <v>2006</v>
      </c>
      <c r="E30" s="10" t="s">
        <v>14</v>
      </c>
      <c r="F30" s="10" t="s">
        <v>20</v>
      </c>
      <c r="G30" s="20" t="s">
        <v>585</v>
      </c>
      <c r="H30" s="9" t="str">
        <f t="shared" si="0"/>
        <v>Д13</v>
      </c>
      <c r="I30" s="9">
        <v>21</v>
      </c>
      <c r="J30" s="9"/>
      <c r="Q30" s="2">
        <v>801</v>
      </c>
    </row>
    <row r="31" spans="1:17" ht="12.75" customHeight="1">
      <c r="A31" s="6">
        <v>25</v>
      </c>
      <c r="B31" s="6">
        <v>18</v>
      </c>
      <c r="C31" s="16" t="s">
        <v>376</v>
      </c>
      <c r="D31" s="17">
        <v>2006</v>
      </c>
      <c r="E31" s="10" t="s">
        <v>14</v>
      </c>
      <c r="F31" s="10" t="s">
        <v>20</v>
      </c>
      <c r="G31" s="20" t="s">
        <v>586</v>
      </c>
      <c r="H31" s="9" t="str">
        <f t="shared" si="0"/>
        <v>Д13</v>
      </c>
      <c r="I31" s="9">
        <v>22</v>
      </c>
      <c r="J31" s="9"/>
      <c r="Q31" s="2">
        <v>803</v>
      </c>
    </row>
    <row r="32" spans="1:17" ht="12.75" customHeight="1">
      <c r="A32" s="6">
        <v>26</v>
      </c>
      <c r="B32" s="6">
        <v>54</v>
      </c>
      <c r="C32" s="16" t="s">
        <v>105</v>
      </c>
      <c r="D32" s="17">
        <v>2004</v>
      </c>
      <c r="E32" s="10" t="s">
        <v>14</v>
      </c>
      <c r="F32" s="10" t="s">
        <v>20</v>
      </c>
      <c r="G32" s="20" t="s">
        <v>588</v>
      </c>
      <c r="H32" s="9" t="str">
        <f t="shared" si="0"/>
        <v>Д13</v>
      </c>
      <c r="I32" s="9">
        <v>23</v>
      </c>
      <c r="J32" s="9"/>
      <c r="Q32" s="2">
        <v>810</v>
      </c>
    </row>
    <row r="33" spans="1:17" ht="12.75" customHeight="1">
      <c r="A33" s="6">
        <v>27</v>
      </c>
      <c r="B33" s="6">
        <v>112</v>
      </c>
      <c r="C33" s="16" t="s">
        <v>467</v>
      </c>
      <c r="D33" s="17">
        <v>2005</v>
      </c>
      <c r="E33" s="10" t="s">
        <v>14</v>
      </c>
      <c r="F33" s="10" t="s">
        <v>436</v>
      </c>
      <c r="G33" s="18" t="s">
        <v>589</v>
      </c>
      <c r="H33" s="9" t="str">
        <f t="shared" si="0"/>
        <v>Д13</v>
      </c>
      <c r="I33" s="9">
        <v>24</v>
      </c>
      <c r="J33" s="9"/>
      <c r="Q33" s="2">
        <v>829</v>
      </c>
    </row>
    <row r="34" spans="1:17" ht="12.75" customHeight="1">
      <c r="A34" s="6">
        <v>28</v>
      </c>
      <c r="B34" s="6">
        <v>87</v>
      </c>
      <c r="C34" s="16" t="s">
        <v>456</v>
      </c>
      <c r="D34" s="17">
        <v>2008</v>
      </c>
      <c r="E34" s="10" t="s">
        <v>14</v>
      </c>
      <c r="F34" s="10"/>
      <c r="G34" s="18" t="s">
        <v>137</v>
      </c>
      <c r="H34" s="9" t="str">
        <f t="shared" si="0"/>
        <v>Д13</v>
      </c>
      <c r="I34" s="9">
        <v>25</v>
      </c>
      <c r="J34" s="9"/>
      <c r="Q34" s="2">
        <v>838</v>
      </c>
    </row>
    <row r="35" spans="1:17" ht="12.75" customHeight="1">
      <c r="A35" s="6">
        <v>29</v>
      </c>
      <c r="B35" s="6">
        <v>61</v>
      </c>
      <c r="C35" s="16" t="s">
        <v>446</v>
      </c>
      <c r="D35" s="17">
        <v>2007</v>
      </c>
      <c r="E35" s="10" t="s">
        <v>14</v>
      </c>
      <c r="F35" s="10" t="s">
        <v>420</v>
      </c>
      <c r="G35" s="18" t="s">
        <v>592</v>
      </c>
      <c r="H35" s="9" t="str">
        <f t="shared" si="0"/>
        <v>Д13</v>
      </c>
      <c r="I35" s="9">
        <v>26</v>
      </c>
      <c r="J35" s="9"/>
      <c r="Q35" s="2">
        <v>845</v>
      </c>
    </row>
    <row r="36" spans="1:17" ht="12.75" customHeight="1">
      <c r="A36" s="6">
        <v>30</v>
      </c>
      <c r="B36" s="6">
        <v>86</v>
      </c>
      <c r="C36" s="16" t="s">
        <v>455</v>
      </c>
      <c r="D36" s="17">
        <v>2005</v>
      </c>
      <c r="E36" s="10" t="s">
        <v>14</v>
      </c>
      <c r="F36" s="10" t="s">
        <v>20</v>
      </c>
      <c r="G36" s="18" t="s">
        <v>138</v>
      </c>
      <c r="H36" s="9" t="str">
        <f t="shared" si="0"/>
        <v>Д13</v>
      </c>
      <c r="I36" s="9">
        <v>27</v>
      </c>
      <c r="J36" s="9"/>
      <c r="Q36" s="2">
        <v>847</v>
      </c>
    </row>
    <row r="37" spans="1:17" ht="12.75" customHeight="1">
      <c r="A37" s="6">
        <v>31</v>
      </c>
      <c r="B37" s="6">
        <v>9</v>
      </c>
      <c r="C37" s="16" t="s">
        <v>214</v>
      </c>
      <c r="D37" s="17">
        <v>2004</v>
      </c>
      <c r="E37" s="10" t="s">
        <v>14</v>
      </c>
      <c r="F37" s="10" t="s">
        <v>20</v>
      </c>
      <c r="G37" s="18" t="s">
        <v>593</v>
      </c>
      <c r="H37" s="9" t="str">
        <f t="shared" si="0"/>
        <v>Д13</v>
      </c>
      <c r="I37" s="9">
        <v>28</v>
      </c>
      <c r="J37" s="21"/>
      <c r="Q37" s="2">
        <v>850</v>
      </c>
    </row>
    <row r="38" spans="1:17" ht="12.75" customHeight="1">
      <c r="A38" s="6">
        <v>32</v>
      </c>
      <c r="B38" s="6">
        <v>92</v>
      </c>
      <c r="C38" s="16" t="s">
        <v>411</v>
      </c>
      <c r="D38" s="17">
        <v>2005</v>
      </c>
      <c r="E38" s="10" t="s">
        <v>14</v>
      </c>
      <c r="F38" s="10" t="s">
        <v>412</v>
      </c>
      <c r="G38" s="18" t="s">
        <v>129</v>
      </c>
      <c r="H38" s="9" t="str">
        <f t="shared" si="0"/>
        <v>Д13</v>
      </c>
      <c r="I38" s="9">
        <v>29</v>
      </c>
      <c r="J38" s="9"/>
      <c r="Q38" s="2">
        <v>854</v>
      </c>
    </row>
    <row r="39" spans="1:17" ht="12.75" customHeight="1">
      <c r="A39" s="6">
        <v>33</v>
      </c>
      <c r="B39" s="6">
        <v>125</v>
      </c>
      <c r="C39" s="16" t="s">
        <v>476</v>
      </c>
      <c r="D39" s="17">
        <v>2004</v>
      </c>
      <c r="E39" s="10" t="s">
        <v>14</v>
      </c>
      <c r="F39" s="10" t="s">
        <v>436</v>
      </c>
      <c r="G39" s="18" t="s">
        <v>158</v>
      </c>
      <c r="H39" s="9" t="str">
        <f aca="true" t="shared" si="1" ref="H39:H68">IF(AND(D39&gt;=2004,D39&lt;=2017),"Д13","")</f>
        <v>Д13</v>
      </c>
      <c r="I39" s="9">
        <v>30</v>
      </c>
      <c r="J39" s="9"/>
      <c r="Q39" s="2">
        <v>856</v>
      </c>
    </row>
    <row r="40" spans="1:17" ht="12.75" customHeight="1">
      <c r="A40" s="6">
        <v>34</v>
      </c>
      <c r="B40" s="6">
        <v>107</v>
      </c>
      <c r="C40" s="16" t="s">
        <v>465</v>
      </c>
      <c r="D40" s="17">
        <v>2005</v>
      </c>
      <c r="E40" s="10" t="s">
        <v>14</v>
      </c>
      <c r="F40" s="10" t="s">
        <v>436</v>
      </c>
      <c r="G40" s="18" t="s">
        <v>158</v>
      </c>
      <c r="H40" s="9" t="str">
        <f t="shared" si="1"/>
        <v>Д13</v>
      </c>
      <c r="I40" s="9">
        <v>31</v>
      </c>
      <c r="J40" s="9"/>
      <c r="Q40" s="2">
        <v>856</v>
      </c>
    </row>
    <row r="41" spans="1:17" ht="12.75" customHeight="1">
      <c r="A41" s="6">
        <v>35</v>
      </c>
      <c r="B41" s="6">
        <v>45</v>
      </c>
      <c r="C41" s="16" t="s">
        <v>399</v>
      </c>
      <c r="D41" s="17">
        <v>2006</v>
      </c>
      <c r="E41" s="10" t="s">
        <v>14</v>
      </c>
      <c r="F41" s="10" t="s">
        <v>20</v>
      </c>
      <c r="G41" s="20" t="s">
        <v>139</v>
      </c>
      <c r="H41" s="9" t="str">
        <f t="shared" si="1"/>
        <v>Д13</v>
      </c>
      <c r="I41" s="9">
        <v>32</v>
      </c>
      <c r="J41" s="9"/>
      <c r="Q41" s="2">
        <v>874</v>
      </c>
    </row>
    <row r="42" spans="1:17" ht="12.75" customHeight="1">
      <c r="A42" s="6">
        <v>36</v>
      </c>
      <c r="B42" s="6">
        <v>57</v>
      </c>
      <c r="C42" s="16" t="s">
        <v>409</v>
      </c>
      <c r="D42" s="17">
        <v>2004</v>
      </c>
      <c r="E42" s="10" t="s">
        <v>14</v>
      </c>
      <c r="F42" s="10" t="s">
        <v>20</v>
      </c>
      <c r="G42" s="18" t="s">
        <v>597</v>
      </c>
      <c r="H42" s="9" t="str">
        <f t="shared" si="1"/>
        <v>Д13</v>
      </c>
      <c r="I42" s="9">
        <v>33</v>
      </c>
      <c r="J42" s="9"/>
      <c r="Q42" s="2">
        <v>876</v>
      </c>
    </row>
    <row r="43" spans="1:17" ht="12.75" customHeight="1">
      <c r="A43" s="6">
        <v>37</v>
      </c>
      <c r="B43" s="6">
        <v>119</v>
      </c>
      <c r="C43" s="16" t="s">
        <v>470</v>
      </c>
      <c r="D43" s="17">
        <v>2004</v>
      </c>
      <c r="E43" s="10" t="s">
        <v>14</v>
      </c>
      <c r="F43" s="10" t="s">
        <v>436</v>
      </c>
      <c r="G43" s="18" t="s">
        <v>599</v>
      </c>
      <c r="H43" s="9" t="str">
        <f t="shared" si="1"/>
        <v>Д13</v>
      </c>
      <c r="I43" s="9">
        <v>34</v>
      </c>
      <c r="J43" s="9"/>
      <c r="Q43" s="2">
        <v>879</v>
      </c>
    </row>
    <row r="44" spans="1:17" ht="12.75" customHeight="1">
      <c r="A44" s="6">
        <v>38</v>
      </c>
      <c r="B44" s="6">
        <v>120</v>
      </c>
      <c r="C44" s="16" t="s">
        <v>471</v>
      </c>
      <c r="D44" s="17">
        <v>2004</v>
      </c>
      <c r="E44" s="10" t="s">
        <v>14</v>
      </c>
      <c r="F44" s="10" t="s">
        <v>436</v>
      </c>
      <c r="G44" s="18" t="s">
        <v>140</v>
      </c>
      <c r="H44" s="9" t="str">
        <f t="shared" si="1"/>
        <v>Д13</v>
      </c>
      <c r="I44" s="9">
        <v>35</v>
      </c>
      <c r="J44" s="9"/>
      <c r="Q44" s="2">
        <v>882</v>
      </c>
    </row>
    <row r="45" spans="1:17" ht="12.75" customHeight="1">
      <c r="A45" s="6">
        <v>39</v>
      </c>
      <c r="B45" s="6">
        <v>118</v>
      </c>
      <c r="C45" s="16" t="s">
        <v>469</v>
      </c>
      <c r="D45" s="17">
        <v>2004</v>
      </c>
      <c r="E45" s="10" t="s">
        <v>14</v>
      </c>
      <c r="F45" s="10" t="s">
        <v>436</v>
      </c>
      <c r="G45" s="18" t="s">
        <v>600</v>
      </c>
      <c r="H45" s="9" t="str">
        <f t="shared" si="1"/>
        <v>Д13</v>
      </c>
      <c r="I45" s="9">
        <v>36</v>
      </c>
      <c r="J45" s="9"/>
      <c r="Q45" s="2">
        <v>885</v>
      </c>
    </row>
    <row r="46" spans="1:17" ht="12.75" customHeight="1">
      <c r="A46" s="6">
        <v>40</v>
      </c>
      <c r="B46" s="6">
        <v>100</v>
      </c>
      <c r="C46" s="16" t="s">
        <v>462</v>
      </c>
      <c r="D46" s="17"/>
      <c r="E46" s="10" t="s">
        <v>14</v>
      </c>
      <c r="F46" s="10" t="s">
        <v>20</v>
      </c>
      <c r="G46" s="18" t="s">
        <v>601</v>
      </c>
      <c r="H46" s="9">
        <f t="shared" si="1"/>
      </c>
      <c r="I46" s="9"/>
      <c r="J46" s="9"/>
      <c r="Q46" s="2">
        <v>886</v>
      </c>
    </row>
    <row r="47" spans="1:17" ht="12.75" customHeight="1">
      <c r="A47" s="6">
        <v>41</v>
      </c>
      <c r="B47" s="6">
        <v>63</v>
      </c>
      <c r="C47" s="16" t="s">
        <v>79</v>
      </c>
      <c r="D47" s="17">
        <v>2005</v>
      </c>
      <c r="E47" s="10" t="s">
        <v>14</v>
      </c>
      <c r="F47" s="10"/>
      <c r="G47" s="18" t="s">
        <v>605</v>
      </c>
      <c r="H47" s="9" t="str">
        <f t="shared" si="1"/>
        <v>Д13</v>
      </c>
      <c r="I47" s="9">
        <v>37</v>
      </c>
      <c r="J47" s="9"/>
      <c r="Q47" s="2">
        <v>946</v>
      </c>
    </row>
    <row r="48" spans="1:17" ht="12.75" customHeight="1">
      <c r="A48" s="6">
        <v>42</v>
      </c>
      <c r="B48" s="6">
        <v>121</v>
      </c>
      <c r="C48" s="16" t="s">
        <v>472</v>
      </c>
      <c r="D48" s="17">
        <v>2004</v>
      </c>
      <c r="E48" s="10" t="s">
        <v>14</v>
      </c>
      <c r="F48" s="10" t="s">
        <v>436</v>
      </c>
      <c r="G48" s="18" t="s">
        <v>606</v>
      </c>
      <c r="H48" s="9" t="str">
        <f t="shared" si="1"/>
        <v>Д13</v>
      </c>
      <c r="I48" s="9">
        <v>38</v>
      </c>
      <c r="J48" s="9"/>
      <c r="Q48" s="2">
        <v>951</v>
      </c>
    </row>
    <row r="49" spans="1:17" ht="12.75" customHeight="1">
      <c r="A49" s="6">
        <v>43</v>
      </c>
      <c r="B49" s="6">
        <v>122</v>
      </c>
      <c r="C49" s="16" t="s">
        <v>473</v>
      </c>
      <c r="D49" s="17">
        <v>2004</v>
      </c>
      <c r="E49" s="10" t="s">
        <v>14</v>
      </c>
      <c r="F49" s="10" t="s">
        <v>436</v>
      </c>
      <c r="G49" s="18" t="s">
        <v>144</v>
      </c>
      <c r="H49" s="9" t="str">
        <f t="shared" si="1"/>
        <v>Д13</v>
      </c>
      <c r="I49" s="9">
        <v>39</v>
      </c>
      <c r="J49" s="9"/>
      <c r="Q49" s="2">
        <v>965</v>
      </c>
    </row>
    <row r="50" spans="1:17" ht="12.75" customHeight="1">
      <c r="A50" s="6">
        <v>44</v>
      </c>
      <c r="B50" s="6">
        <v>73</v>
      </c>
      <c r="C50" s="16" t="s">
        <v>450</v>
      </c>
      <c r="D50" s="17">
        <v>2004</v>
      </c>
      <c r="E50" s="10" t="s">
        <v>14</v>
      </c>
      <c r="F50" s="10" t="s">
        <v>20</v>
      </c>
      <c r="G50" s="18" t="s">
        <v>607</v>
      </c>
      <c r="H50" s="9" t="str">
        <f t="shared" si="1"/>
        <v>Д13</v>
      </c>
      <c r="I50" s="9">
        <v>40</v>
      </c>
      <c r="J50" s="9"/>
      <c r="Q50" s="2">
        <v>967</v>
      </c>
    </row>
    <row r="51" spans="1:17" ht="12.75" customHeight="1">
      <c r="A51" s="6">
        <v>45</v>
      </c>
      <c r="B51" s="6">
        <v>113</v>
      </c>
      <c r="C51" s="16" t="s">
        <v>468</v>
      </c>
      <c r="D51" s="17">
        <v>2004</v>
      </c>
      <c r="E51" s="10" t="s">
        <v>14</v>
      </c>
      <c r="F51" s="10" t="s">
        <v>436</v>
      </c>
      <c r="G51" s="18" t="s">
        <v>608</v>
      </c>
      <c r="H51" s="9" t="str">
        <f t="shared" si="1"/>
        <v>Д13</v>
      </c>
      <c r="I51" s="9">
        <v>41</v>
      </c>
      <c r="J51" s="9"/>
      <c r="Q51" s="2">
        <v>970</v>
      </c>
    </row>
    <row r="52" spans="1:17" ht="12.75" customHeight="1">
      <c r="A52" s="6">
        <v>46</v>
      </c>
      <c r="B52" s="6">
        <v>49</v>
      </c>
      <c r="C52" s="16" t="s">
        <v>403</v>
      </c>
      <c r="D52" s="17">
        <v>2006</v>
      </c>
      <c r="E52" s="10" t="s">
        <v>14</v>
      </c>
      <c r="F52" s="10" t="s">
        <v>20</v>
      </c>
      <c r="G52" s="18" t="s">
        <v>609</v>
      </c>
      <c r="H52" s="9" t="str">
        <f t="shared" si="1"/>
        <v>Д13</v>
      </c>
      <c r="I52" s="9">
        <v>42</v>
      </c>
      <c r="J52" s="9"/>
      <c r="Q52" s="2">
        <v>990</v>
      </c>
    </row>
    <row r="53" spans="1:17" ht="12.75" customHeight="1">
      <c r="A53" s="6">
        <v>47</v>
      </c>
      <c r="B53" s="6">
        <v>128</v>
      </c>
      <c r="C53" s="16" t="s">
        <v>479</v>
      </c>
      <c r="D53" s="17">
        <v>2004</v>
      </c>
      <c r="E53" s="10" t="s">
        <v>14</v>
      </c>
      <c r="F53" s="10" t="s">
        <v>436</v>
      </c>
      <c r="G53" s="18" t="s">
        <v>610</v>
      </c>
      <c r="H53" s="9" t="str">
        <f t="shared" si="1"/>
        <v>Д13</v>
      </c>
      <c r="I53" s="9">
        <v>43</v>
      </c>
      <c r="J53" s="9"/>
      <c r="Q53" s="2">
        <v>1008</v>
      </c>
    </row>
    <row r="54" spans="1:17" ht="12.75" customHeight="1">
      <c r="A54" s="6">
        <v>48</v>
      </c>
      <c r="B54" s="6">
        <v>48</v>
      </c>
      <c r="C54" s="16" t="s">
        <v>402</v>
      </c>
      <c r="D54" s="17">
        <v>2005</v>
      </c>
      <c r="E54" s="10" t="s">
        <v>14</v>
      </c>
      <c r="F54" s="10" t="s">
        <v>20</v>
      </c>
      <c r="G54" s="20" t="s">
        <v>613</v>
      </c>
      <c r="H54" s="9" t="str">
        <f t="shared" si="1"/>
        <v>Д13</v>
      </c>
      <c r="I54" s="9">
        <v>44</v>
      </c>
      <c r="J54" s="9"/>
      <c r="Q54" s="2">
        <v>1116</v>
      </c>
    </row>
    <row r="55" spans="1:17" ht="12.75" customHeight="1">
      <c r="A55" s="6">
        <v>49</v>
      </c>
      <c r="B55" s="6">
        <v>127</v>
      </c>
      <c r="C55" s="16" t="s">
        <v>478</v>
      </c>
      <c r="D55" s="17">
        <v>2004</v>
      </c>
      <c r="E55" s="10" t="s">
        <v>14</v>
      </c>
      <c r="F55" s="10" t="s">
        <v>436</v>
      </c>
      <c r="G55" s="18" t="s">
        <v>614</v>
      </c>
      <c r="H55" s="9" t="str">
        <f t="shared" si="1"/>
        <v>Д13</v>
      </c>
      <c r="I55" s="9">
        <v>45</v>
      </c>
      <c r="J55" s="9"/>
      <c r="Q55" s="2">
        <v>1129</v>
      </c>
    </row>
    <row r="56" spans="1:17" ht="12.75" customHeight="1">
      <c r="A56" s="6">
        <v>50</v>
      </c>
      <c r="B56" s="6">
        <v>124</v>
      </c>
      <c r="C56" s="16" t="s">
        <v>475</v>
      </c>
      <c r="D56" s="17">
        <v>2004</v>
      </c>
      <c r="E56" s="10" t="s">
        <v>14</v>
      </c>
      <c r="F56" s="10" t="s">
        <v>436</v>
      </c>
      <c r="G56" s="18" t="s">
        <v>616</v>
      </c>
      <c r="H56" s="9" t="str">
        <f t="shared" si="1"/>
        <v>Д13</v>
      </c>
      <c r="I56" s="9">
        <v>46</v>
      </c>
      <c r="J56" s="9"/>
      <c r="Q56" s="2">
        <v>1180</v>
      </c>
    </row>
    <row r="57" spans="1:17" ht="12.75" customHeight="1">
      <c r="A57" s="6">
        <v>51</v>
      </c>
      <c r="B57" s="6">
        <v>123</v>
      </c>
      <c r="C57" s="16" t="s">
        <v>474</v>
      </c>
      <c r="D57" s="17">
        <v>2004</v>
      </c>
      <c r="E57" s="10" t="s">
        <v>14</v>
      </c>
      <c r="F57" s="10" t="s">
        <v>436</v>
      </c>
      <c r="G57" s="18" t="s">
        <v>629</v>
      </c>
      <c r="H57" s="9" t="str">
        <f t="shared" si="1"/>
        <v>Д13</v>
      </c>
      <c r="I57" s="9">
        <v>47</v>
      </c>
      <c r="J57" s="9"/>
      <c r="Q57" s="2">
        <v>1573</v>
      </c>
    </row>
    <row r="58" spans="2:10" ht="12.75" customHeight="1">
      <c r="B58" s="6">
        <v>9</v>
      </c>
      <c r="C58" s="16" t="s">
        <v>413</v>
      </c>
      <c r="D58" s="17">
        <v>2005</v>
      </c>
      <c r="E58" s="10" t="s">
        <v>14</v>
      </c>
      <c r="F58" s="10" t="s">
        <v>412</v>
      </c>
      <c r="G58" s="18"/>
      <c r="H58" s="9" t="str">
        <f t="shared" si="1"/>
        <v>Д13</v>
      </c>
      <c r="I58" s="9"/>
      <c r="J58" s="9"/>
    </row>
    <row r="59" spans="2:10" ht="12.75" customHeight="1">
      <c r="B59" s="6">
        <v>44</v>
      </c>
      <c r="C59" s="16" t="s">
        <v>398</v>
      </c>
      <c r="D59" s="17">
        <v>2006</v>
      </c>
      <c r="E59" s="10" t="s">
        <v>14</v>
      </c>
      <c r="F59" s="10" t="s">
        <v>20</v>
      </c>
      <c r="G59" s="20"/>
      <c r="H59" s="9" t="str">
        <f t="shared" si="1"/>
        <v>Д13</v>
      </c>
      <c r="I59" s="9"/>
      <c r="J59" s="9"/>
    </row>
    <row r="60" spans="2:10" ht="12.75" customHeight="1">
      <c r="B60" s="6">
        <v>47</v>
      </c>
      <c r="C60" s="16" t="s">
        <v>401</v>
      </c>
      <c r="D60" s="17">
        <v>2006</v>
      </c>
      <c r="E60" s="10" t="s">
        <v>14</v>
      </c>
      <c r="F60" s="10" t="s">
        <v>20</v>
      </c>
      <c r="G60" s="20"/>
      <c r="H60" s="9" t="str">
        <f t="shared" si="1"/>
        <v>Д13</v>
      </c>
      <c r="I60" s="9"/>
      <c r="J60" s="9"/>
    </row>
    <row r="61" spans="2:10" ht="12.75" customHeight="1">
      <c r="B61" s="6">
        <v>64</v>
      </c>
      <c r="C61" s="16" t="s">
        <v>447</v>
      </c>
      <c r="D61" s="17"/>
      <c r="E61" s="10" t="s">
        <v>14</v>
      </c>
      <c r="F61" s="10" t="s">
        <v>20</v>
      </c>
      <c r="G61" s="18"/>
      <c r="H61" s="9">
        <f t="shared" si="1"/>
      </c>
      <c r="I61" s="9"/>
      <c r="J61" s="9"/>
    </row>
    <row r="62" spans="2:10" ht="12.75" customHeight="1">
      <c r="B62" s="6">
        <v>74</v>
      </c>
      <c r="C62" s="16" t="s">
        <v>451</v>
      </c>
      <c r="D62" s="17">
        <v>2006</v>
      </c>
      <c r="E62" s="10" t="s">
        <v>14</v>
      </c>
      <c r="F62" s="10" t="s">
        <v>20</v>
      </c>
      <c r="G62" s="18"/>
      <c r="H62" s="9" t="str">
        <f t="shared" si="1"/>
        <v>Д13</v>
      </c>
      <c r="I62" s="9"/>
      <c r="J62" s="9"/>
    </row>
    <row r="63" spans="2:10" ht="12.75" customHeight="1">
      <c r="B63" s="6">
        <v>76</v>
      </c>
      <c r="C63" s="16" t="s">
        <v>453</v>
      </c>
      <c r="D63" s="17">
        <v>2007</v>
      </c>
      <c r="E63" s="10" t="s">
        <v>14</v>
      </c>
      <c r="F63" s="10" t="s">
        <v>20</v>
      </c>
      <c r="G63" s="18"/>
      <c r="H63" s="9" t="str">
        <f t="shared" si="1"/>
        <v>Д13</v>
      </c>
      <c r="I63" s="9"/>
      <c r="J63" s="9"/>
    </row>
    <row r="64" spans="2:10" ht="12.75" customHeight="1">
      <c r="B64" s="6">
        <v>89</v>
      </c>
      <c r="C64" s="16" t="s">
        <v>457</v>
      </c>
      <c r="D64" s="17">
        <v>2006</v>
      </c>
      <c r="E64" s="10" t="s">
        <v>14</v>
      </c>
      <c r="F64" s="10" t="s">
        <v>20</v>
      </c>
      <c r="G64" s="18"/>
      <c r="H64" s="9" t="str">
        <f t="shared" si="1"/>
        <v>Д13</v>
      </c>
      <c r="I64" s="9"/>
      <c r="J64" s="9"/>
    </row>
    <row r="65" spans="2:10" ht="12.75" customHeight="1">
      <c r="B65" s="6">
        <v>97</v>
      </c>
      <c r="C65" s="16" t="s">
        <v>459</v>
      </c>
      <c r="D65" s="17">
        <v>2006</v>
      </c>
      <c r="E65" s="10" t="s">
        <v>14</v>
      </c>
      <c r="F65" s="10" t="s">
        <v>20</v>
      </c>
      <c r="G65" s="18"/>
      <c r="H65" s="9" t="str">
        <f t="shared" si="1"/>
        <v>Д13</v>
      </c>
      <c r="I65" s="9"/>
      <c r="J65" s="9"/>
    </row>
    <row r="66" spans="2:10" ht="12.75" customHeight="1">
      <c r="B66" s="6">
        <v>98</v>
      </c>
      <c r="C66" s="16" t="s">
        <v>460</v>
      </c>
      <c r="D66" s="17">
        <v>2006</v>
      </c>
      <c r="E66" s="10" t="s">
        <v>14</v>
      </c>
      <c r="F66" s="10" t="s">
        <v>20</v>
      </c>
      <c r="G66" s="18"/>
      <c r="H66" s="9" t="str">
        <f t="shared" si="1"/>
        <v>Д13</v>
      </c>
      <c r="I66" s="9"/>
      <c r="J66" s="9"/>
    </row>
    <row r="67" spans="2:10" ht="12.75" customHeight="1">
      <c r="B67" s="6">
        <v>99</v>
      </c>
      <c r="C67" s="16" t="s">
        <v>461</v>
      </c>
      <c r="D67" s="17">
        <v>2005</v>
      </c>
      <c r="E67" s="10" t="s">
        <v>14</v>
      </c>
      <c r="F67" s="10" t="s">
        <v>20</v>
      </c>
      <c r="G67" s="18"/>
      <c r="H67" s="9" t="str">
        <f t="shared" si="1"/>
        <v>Д13</v>
      </c>
      <c r="I67" s="9"/>
      <c r="J67" s="9"/>
    </row>
    <row r="68" spans="2:10" ht="12.75" customHeight="1">
      <c r="B68" s="6">
        <v>129</v>
      </c>
      <c r="C68" s="16" t="s">
        <v>480</v>
      </c>
      <c r="D68" s="17">
        <v>2004</v>
      </c>
      <c r="E68" s="10" t="s">
        <v>14</v>
      </c>
      <c r="F68" s="10" t="s">
        <v>436</v>
      </c>
      <c r="G68" s="18"/>
      <c r="H68" s="9" t="str">
        <f t="shared" si="1"/>
        <v>Д13</v>
      </c>
      <c r="I68" s="9"/>
      <c r="J68" s="9"/>
    </row>
    <row r="69" spans="2:10" ht="12.75" customHeight="1">
      <c r="B69" s="6"/>
      <c r="C69" s="16"/>
      <c r="D69" s="17"/>
      <c r="E69" s="10"/>
      <c r="F69" s="10"/>
      <c r="G69" s="18"/>
      <c r="H69" s="9">
        <f aca="true" t="shared" si="2" ref="H69:H76">IF(AND(D69&gt;=2003,D69&lt;=2015),"Д13","")</f>
      </c>
      <c r="I69" s="9"/>
      <c r="J69" s="9"/>
    </row>
    <row r="70" spans="2:10" ht="12.75" customHeight="1">
      <c r="B70" s="6"/>
      <c r="C70" s="16"/>
      <c r="D70" s="17"/>
      <c r="E70" s="10"/>
      <c r="F70" s="10"/>
      <c r="G70" s="18"/>
      <c r="H70" s="9">
        <f t="shared" si="2"/>
      </c>
      <c r="I70" s="9"/>
      <c r="J70" s="9"/>
    </row>
    <row r="71" spans="2:10" ht="12.75" customHeight="1">
      <c r="B71" s="6"/>
      <c r="C71" s="16"/>
      <c r="D71" s="17"/>
      <c r="E71" s="10"/>
      <c r="F71" s="10"/>
      <c r="G71" s="18"/>
      <c r="H71" s="9">
        <f t="shared" si="2"/>
      </c>
      <c r="I71" s="9"/>
      <c r="J71" s="9"/>
    </row>
    <row r="72" spans="2:10" ht="12.75" customHeight="1">
      <c r="B72" s="6"/>
      <c r="C72" s="16" t="s">
        <v>25</v>
      </c>
      <c r="D72" s="17"/>
      <c r="E72" s="10"/>
      <c r="F72" s="10" t="s">
        <v>776</v>
      </c>
      <c r="G72" s="18"/>
      <c r="H72" s="9">
        <f t="shared" si="2"/>
      </c>
      <c r="I72" s="9"/>
      <c r="J72" s="9"/>
    </row>
    <row r="73" spans="2:10" ht="12.75" customHeight="1">
      <c r="B73" s="6"/>
      <c r="C73" s="16"/>
      <c r="D73" s="17"/>
      <c r="E73" s="10"/>
      <c r="F73" s="10"/>
      <c r="G73" s="18"/>
      <c r="H73" s="9">
        <f t="shared" si="2"/>
      </c>
      <c r="I73" s="9"/>
      <c r="J73" s="9"/>
    </row>
    <row r="74" spans="2:10" ht="12.75" customHeight="1">
      <c r="B74" s="6"/>
      <c r="C74" s="16"/>
      <c r="D74" s="17"/>
      <c r="E74" s="10"/>
      <c r="F74" s="10"/>
      <c r="G74" s="18"/>
      <c r="H74" s="9">
        <f t="shared" si="2"/>
      </c>
      <c r="I74" s="9"/>
      <c r="J74" s="9"/>
    </row>
    <row r="75" spans="2:9" ht="12.75" customHeight="1">
      <c r="B75" s="6"/>
      <c r="C75" s="16" t="s">
        <v>24</v>
      </c>
      <c r="D75" s="17"/>
      <c r="E75" s="10"/>
      <c r="F75" s="10" t="s">
        <v>775</v>
      </c>
      <c r="G75" s="18"/>
      <c r="H75" s="9">
        <f t="shared" si="2"/>
      </c>
      <c r="I75" s="9"/>
    </row>
    <row r="76" spans="2:9" ht="12.75" customHeight="1">
      <c r="B76" s="6"/>
      <c r="C76" s="16"/>
      <c r="D76" s="17"/>
      <c r="E76" s="10"/>
      <c r="F76" s="10"/>
      <c r="G76" s="18"/>
      <c r="H76" s="9">
        <f t="shared" si="2"/>
      </c>
      <c r="I76" s="9"/>
    </row>
    <row r="77" ht="12.75" customHeight="1">
      <c r="C77" s="7"/>
    </row>
  </sheetData>
  <sheetProtection/>
  <autoFilter ref="A5:J73"/>
  <mergeCells count="12">
    <mergeCell ref="D5:D6"/>
    <mergeCell ref="E5:E6"/>
    <mergeCell ref="F5:F6"/>
    <mergeCell ref="G5:G6"/>
    <mergeCell ref="H5:H6"/>
    <mergeCell ref="I5:I6"/>
    <mergeCell ref="A1:I1"/>
    <mergeCell ref="A2:I2"/>
    <mergeCell ref="A3:I3"/>
    <mergeCell ref="A5:A6"/>
    <mergeCell ref="B5:B6"/>
    <mergeCell ref="C5:C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Юлия</cp:lastModifiedBy>
  <cp:lastPrinted>2017-05-06T11:07:01Z</cp:lastPrinted>
  <dcterms:created xsi:type="dcterms:W3CDTF">2010-01-31T12:06:43Z</dcterms:created>
  <dcterms:modified xsi:type="dcterms:W3CDTF">2017-05-10T08:58:47Z</dcterms:modified>
  <cp:category/>
  <cp:version/>
  <cp:contentType/>
  <cp:contentStatus/>
</cp:coreProperties>
</file>